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97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2" i="1"/>
  <c r="I181"/>
  <c r="I180"/>
  <c r="I176"/>
  <c r="S53"/>
  <c r="S52"/>
  <c r="R52"/>
  <c r="T31"/>
  <c r="S31"/>
  <c r="R31"/>
  <c r="Y10"/>
  <c r="Z10"/>
  <c r="X10"/>
  <c r="W10"/>
  <c r="S10"/>
  <c r="R10"/>
  <c r="X69" l="1"/>
  <c r="X70"/>
  <c r="X71"/>
  <c r="W69"/>
  <c r="W71"/>
  <c r="V69"/>
  <c r="V71"/>
  <c r="X68"/>
  <c r="W68"/>
  <c r="V68"/>
  <c r="T72"/>
  <c r="T69"/>
  <c r="T70"/>
  <c r="T71"/>
  <c r="T68"/>
  <c r="X59"/>
  <c r="X60"/>
  <c r="X61"/>
  <c r="W59"/>
  <c r="W60"/>
  <c r="W61"/>
  <c r="V59"/>
  <c r="V60"/>
  <c r="V61"/>
  <c r="X58"/>
  <c r="W58"/>
  <c r="V58"/>
  <c r="T62"/>
  <c r="T59"/>
  <c r="T60"/>
  <c r="T61"/>
  <c r="T58"/>
  <c r="T49"/>
  <c r="T50"/>
  <c r="W50" s="1"/>
  <c r="T51"/>
  <c r="V51" s="1"/>
  <c r="W49"/>
  <c r="W51"/>
  <c r="V49"/>
  <c r="X48"/>
  <c r="W48"/>
  <c r="V48"/>
  <c r="T48"/>
  <c r="W38"/>
  <c r="W39"/>
  <c r="W40"/>
  <c r="V38"/>
  <c r="V39"/>
  <c r="X39" s="1"/>
  <c r="V40"/>
  <c r="X40" s="1"/>
  <c r="X38"/>
  <c r="X37"/>
  <c r="W37"/>
  <c r="V37"/>
  <c r="T41"/>
  <c r="T38"/>
  <c r="T39"/>
  <c r="T40"/>
  <c r="T37"/>
  <c r="U28"/>
  <c r="X28" s="1"/>
  <c r="U29"/>
  <c r="X29" s="1"/>
  <c r="U30"/>
  <c r="X30" s="1"/>
  <c r="U27"/>
  <c r="W27" s="1"/>
  <c r="U20"/>
  <c r="Y20" s="1"/>
  <c r="U19"/>
  <c r="Y19" s="1"/>
  <c r="U18"/>
  <c r="X18" s="1"/>
  <c r="U17"/>
  <c r="Y17" s="1"/>
  <c r="U6"/>
  <c r="Y6" s="1"/>
  <c r="U7"/>
  <c r="Y7" s="1"/>
  <c r="U8"/>
  <c r="X8" s="1"/>
  <c r="U9"/>
  <c r="W9" s="1"/>
  <c r="Q9"/>
  <c r="Q6"/>
  <c r="K176"/>
  <c r="K175"/>
  <c r="X51" l="1"/>
  <c r="V50"/>
  <c r="X50" s="1"/>
  <c r="X49"/>
  <c r="T52"/>
  <c r="Y28"/>
  <c r="W28"/>
  <c r="Z28" s="1"/>
  <c r="X27"/>
  <c r="Q10"/>
  <c r="K177"/>
  <c r="W8"/>
  <c r="Y27"/>
  <c r="Z27" s="1"/>
  <c r="X7"/>
  <c r="U10"/>
  <c r="U31"/>
  <c r="W7"/>
  <c r="Z7" s="1"/>
  <c r="Y30"/>
  <c r="W30"/>
  <c r="W29"/>
  <c r="Y29"/>
  <c r="U21"/>
  <c r="W20"/>
  <c r="X20"/>
  <c r="Y18"/>
  <c r="W17"/>
  <c r="X17"/>
  <c r="W19"/>
  <c r="X19"/>
  <c r="W18"/>
  <c r="Y9"/>
  <c r="X9"/>
  <c r="Z9" s="1"/>
  <c r="Y8"/>
  <c r="W6"/>
  <c r="X6"/>
  <c r="P12"/>
  <c r="Z18" l="1"/>
  <c r="Z8"/>
  <c r="Z6"/>
  <c r="Z30"/>
  <c r="Z29"/>
  <c r="X21"/>
  <c r="Y21"/>
  <c r="Z20"/>
  <c r="Z19"/>
  <c r="Z17"/>
</calcChain>
</file>

<file path=xl/sharedStrings.xml><?xml version="1.0" encoding="utf-8"?>
<sst xmlns="http://schemas.openxmlformats.org/spreadsheetml/2006/main" count="1619" uniqueCount="369">
  <si>
    <t>Sample No</t>
  </si>
  <si>
    <t>Company Name</t>
  </si>
  <si>
    <t>APC</t>
  </si>
  <si>
    <t>Staph aureus</t>
  </si>
  <si>
    <t>Coliforms</t>
  </si>
  <si>
    <t>Fecal coliforms</t>
  </si>
  <si>
    <t>E.coli</t>
  </si>
  <si>
    <t>V. cholerae</t>
  </si>
  <si>
    <t>V. parahaemolyticus</t>
  </si>
  <si>
    <t xml:space="preserve">Salmonella </t>
  </si>
  <si>
    <t>Listeria monocytogenes</t>
  </si>
  <si>
    <t>Sample type</t>
  </si>
  <si>
    <t>Rceived date</t>
  </si>
  <si>
    <t>20/54/001</t>
  </si>
  <si>
    <t>20/54/002</t>
  </si>
  <si>
    <t>Fresh sword fish</t>
  </si>
  <si>
    <t>ND</t>
  </si>
  <si>
    <t>Absent</t>
  </si>
  <si>
    <t>20/54/003</t>
  </si>
  <si>
    <t>20/54/004</t>
  </si>
  <si>
    <t>20/54/005</t>
  </si>
  <si>
    <t>&gt;1100</t>
  </si>
  <si>
    <t>20/058/001</t>
  </si>
  <si>
    <t>20/058/002</t>
  </si>
  <si>
    <t>20/058/003</t>
  </si>
  <si>
    <t>20/058/004</t>
  </si>
  <si>
    <t>20/058/005</t>
  </si>
  <si>
    <t>Fish</t>
  </si>
  <si>
    <t xml:space="preserve">parrot fish </t>
  </si>
  <si>
    <t>20/062/001</t>
  </si>
  <si>
    <t>20/062/002</t>
  </si>
  <si>
    <t>20/062/003</t>
  </si>
  <si>
    <t>20/062/004</t>
  </si>
  <si>
    <t>20/062/005</t>
  </si>
  <si>
    <t>14/7/2020</t>
  </si>
  <si>
    <t>20/67/001</t>
  </si>
  <si>
    <t>20/67/002</t>
  </si>
  <si>
    <t>20/67/003</t>
  </si>
  <si>
    <t>20/67/004</t>
  </si>
  <si>
    <t>20/67/005</t>
  </si>
  <si>
    <t>Tuna</t>
  </si>
  <si>
    <t>28/07/2020</t>
  </si>
  <si>
    <t>Emperor Fish</t>
  </si>
  <si>
    <t>20/80/001</t>
  </si>
  <si>
    <t>20/80/002</t>
  </si>
  <si>
    <t>20/80/003</t>
  </si>
  <si>
    <t>20/80/004</t>
  </si>
  <si>
    <t>20/80/005</t>
  </si>
  <si>
    <t>26/08/2020</t>
  </si>
  <si>
    <t>20/096/001</t>
  </si>
  <si>
    <t>20/096/002</t>
  </si>
  <si>
    <t>20/096/003</t>
  </si>
  <si>
    <t>20/096/004</t>
  </si>
  <si>
    <t>20/096/005</t>
  </si>
  <si>
    <t>Prawns</t>
  </si>
  <si>
    <t>21/007/001</t>
  </si>
  <si>
    <t>21/007/002</t>
  </si>
  <si>
    <t>21/007/003</t>
  </si>
  <si>
    <t>21/007/004</t>
  </si>
  <si>
    <t>21/007/005</t>
  </si>
  <si>
    <t>18/1/2021</t>
  </si>
  <si>
    <t>21/10/001</t>
  </si>
  <si>
    <t>21/10/002</t>
  </si>
  <si>
    <t>21/10/003</t>
  </si>
  <si>
    <t>21/10/004</t>
  </si>
  <si>
    <t>21/10/005</t>
  </si>
  <si>
    <t>Crabs</t>
  </si>
  <si>
    <t>27/01/2021</t>
  </si>
  <si>
    <t>21/12/001</t>
  </si>
  <si>
    <t>21/12/002</t>
  </si>
  <si>
    <t>21/12/003</t>
  </si>
  <si>
    <t>21/12/004</t>
  </si>
  <si>
    <t>21/12/005</t>
  </si>
  <si>
    <t>Oysters</t>
  </si>
  <si>
    <t>29/01/2021</t>
  </si>
  <si>
    <t>29/04/2021</t>
  </si>
  <si>
    <t>21/11/001</t>
  </si>
  <si>
    <t>21/11/002</t>
  </si>
  <si>
    <t>21/11/003</t>
  </si>
  <si>
    <t>21/11/004</t>
  </si>
  <si>
    <t>21/11/005</t>
  </si>
  <si>
    <t>21/17/001</t>
  </si>
  <si>
    <t>21/17/002</t>
  </si>
  <si>
    <t>21/17/003</t>
  </si>
  <si>
    <t>21/17/004</t>
  </si>
  <si>
    <t>21/17/005</t>
  </si>
  <si>
    <t>22/02/2022</t>
  </si>
  <si>
    <t>22/02/2021</t>
  </si>
  <si>
    <t>21/27/001</t>
  </si>
  <si>
    <t>21/27/002</t>
  </si>
  <si>
    <t>21/27/003</t>
  </si>
  <si>
    <t>21/27/004</t>
  </si>
  <si>
    <t>21/27/005</t>
  </si>
  <si>
    <t>Chilled Romosus</t>
  </si>
  <si>
    <t>21/040/001</t>
  </si>
  <si>
    <t>21/040/002</t>
  </si>
  <si>
    <t>21/040/003</t>
  </si>
  <si>
    <t>21/040/004</t>
  </si>
  <si>
    <t>21/040/005</t>
  </si>
  <si>
    <t>25/03/2021</t>
  </si>
  <si>
    <t>21/041/001</t>
  </si>
  <si>
    <t>21/041/002</t>
  </si>
  <si>
    <t>21/041/003</t>
  </si>
  <si>
    <t>21/041/004</t>
  </si>
  <si>
    <t>21/041/005</t>
  </si>
  <si>
    <t>Squid</t>
  </si>
  <si>
    <t>21/052/001</t>
  </si>
  <si>
    <t>21/052/002</t>
  </si>
  <si>
    <t>21/052/003</t>
  </si>
  <si>
    <t>21/052/004</t>
  </si>
  <si>
    <t>21/052/005</t>
  </si>
  <si>
    <t>21/053/001</t>
  </si>
  <si>
    <t>21/053/002</t>
  </si>
  <si>
    <t>21/053/003</t>
  </si>
  <si>
    <t>21/053/004</t>
  </si>
  <si>
    <t>21/053/005</t>
  </si>
  <si>
    <t>Chilled Sword Fish</t>
  </si>
  <si>
    <t>21/055/001</t>
  </si>
  <si>
    <t>21/055/002</t>
  </si>
  <si>
    <t>21/055/003</t>
  </si>
  <si>
    <t>21/055/004</t>
  </si>
  <si>
    <t>21/055/005</t>
  </si>
  <si>
    <t>29/06/2021</t>
  </si>
  <si>
    <t>Black Tiger prawns</t>
  </si>
  <si>
    <t>21/057/001</t>
  </si>
  <si>
    <t>21/057/002</t>
  </si>
  <si>
    <t>21/057/003</t>
  </si>
  <si>
    <t>21/057/004</t>
  </si>
  <si>
    <t>21/057/005</t>
  </si>
  <si>
    <t>21/067/001</t>
  </si>
  <si>
    <t>21/067/002</t>
  </si>
  <si>
    <t>21/067/003</t>
  </si>
  <si>
    <t>21/067/004</t>
  </si>
  <si>
    <t>21/067/005</t>
  </si>
  <si>
    <t>30/07/2021</t>
  </si>
  <si>
    <t xml:space="preserve">Fish </t>
  </si>
  <si>
    <t>21/068/001</t>
  </si>
  <si>
    <t>21/068/002</t>
  </si>
  <si>
    <t>21/068/003</t>
  </si>
  <si>
    <t>21/068/004</t>
  </si>
  <si>
    <t>21/068/005</t>
  </si>
  <si>
    <t>Chilled Tuna</t>
  </si>
  <si>
    <t>21/074/001</t>
  </si>
  <si>
    <t>21/074/002</t>
  </si>
  <si>
    <t>21/074/003</t>
  </si>
  <si>
    <t>21/074/004</t>
  </si>
  <si>
    <t>21/074/005</t>
  </si>
  <si>
    <t>26/10/2021</t>
  </si>
  <si>
    <t>21/075/001</t>
  </si>
  <si>
    <t>21/075/002</t>
  </si>
  <si>
    <t>21/075/003</t>
  </si>
  <si>
    <t>21/075/004</t>
  </si>
  <si>
    <t>21/075/005</t>
  </si>
  <si>
    <t xml:space="preserve">Cuttle fish </t>
  </si>
  <si>
    <t>21/080/001</t>
  </si>
  <si>
    <t>21/080/002</t>
  </si>
  <si>
    <t>21/080/003</t>
  </si>
  <si>
    <t>21/080/004</t>
  </si>
  <si>
    <t>21/080/005</t>
  </si>
  <si>
    <t>18/11/2021</t>
  </si>
  <si>
    <t>21/084/001</t>
  </si>
  <si>
    <t>21/084/002</t>
  </si>
  <si>
    <t>21/084/003</t>
  </si>
  <si>
    <t>21/084/004</t>
  </si>
  <si>
    <t>21/084/005</t>
  </si>
  <si>
    <t>30/11/2021</t>
  </si>
  <si>
    <t>Present</t>
  </si>
  <si>
    <t>22/003/001</t>
  </si>
  <si>
    <t>22/003/002</t>
  </si>
  <si>
    <t>22/003/003</t>
  </si>
  <si>
    <t>22/003/004</t>
  </si>
  <si>
    <t>22/003/005</t>
  </si>
  <si>
    <t>22/005/001</t>
  </si>
  <si>
    <t>22/005/002</t>
  </si>
  <si>
    <t>22/005/003</t>
  </si>
  <si>
    <t>22/005/004</t>
  </si>
  <si>
    <t>22/005/005</t>
  </si>
  <si>
    <t>24/01/2022</t>
  </si>
  <si>
    <t>22/009/001</t>
  </si>
  <si>
    <t>22/009/002</t>
  </si>
  <si>
    <t>22/009/003</t>
  </si>
  <si>
    <t>22/009/004</t>
  </si>
  <si>
    <t>22/009/005</t>
  </si>
  <si>
    <t>31/01/2022</t>
  </si>
  <si>
    <t>Goat Fish</t>
  </si>
  <si>
    <t>22/010/001</t>
  </si>
  <si>
    <t>22/010/002</t>
  </si>
  <si>
    <t>22/010/003</t>
  </si>
  <si>
    <t>22/010/004</t>
  </si>
  <si>
    <t>22/010/005</t>
  </si>
  <si>
    <t>22/011/001</t>
  </si>
  <si>
    <t>22/011/002</t>
  </si>
  <si>
    <t>22/014/001</t>
  </si>
  <si>
    <t>22/014/002</t>
  </si>
  <si>
    <t>22/014/003</t>
  </si>
  <si>
    <t>22/014/004</t>
  </si>
  <si>
    <t>22/014/005</t>
  </si>
  <si>
    <t>21/02/2022</t>
  </si>
  <si>
    <t>22/022/001</t>
  </si>
  <si>
    <t>22/022/002</t>
  </si>
  <si>
    <t>22/022/003</t>
  </si>
  <si>
    <t>22/022/004</t>
  </si>
  <si>
    <t>22/022/005</t>
  </si>
  <si>
    <t>22/023/001</t>
  </si>
  <si>
    <t>22/023/002</t>
  </si>
  <si>
    <t>22/023/003</t>
  </si>
  <si>
    <t>22/023/004</t>
  </si>
  <si>
    <t>22/023/005</t>
  </si>
  <si>
    <t>Frozen prawns</t>
  </si>
  <si>
    <t>22/033/001</t>
  </si>
  <si>
    <t>22/033/002</t>
  </si>
  <si>
    <t>22/033/003</t>
  </si>
  <si>
    <t>22/033/004</t>
  </si>
  <si>
    <t>22/033/005</t>
  </si>
  <si>
    <t>21/03/2022</t>
  </si>
  <si>
    <t>22/042/001</t>
  </si>
  <si>
    <t>22/042/002</t>
  </si>
  <si>
    <t>22/042/003</t>
  </si>
  <si>
    <t>22/042/004</t>
  </si>
  <si>
    <t>22/042/005</t>
  </si>
  <si>
    <t>26/04/2022</t>
  </si>
  <si>
    <t>22/054/001</t>
  </si>
  <si>
    <t>22/054/002</t>
  </si>
  <si>
    <t>22/054/003</t>
  </si>
  <si>
    <t>22/054/004</t>
  </si>
  <si>
    <t>22/054/005</t>
  </si>
  <si>
    <t>Fish-Atule mate</t>
  </si>
  <si>
    <t>Chilled tuna fish</t>
  </si>
  <si>
    <t xml:space="preserve">Sword fish </t>
  </si>
  <si>
    <t>Parrot fish</t>
  </si>
  <si>
    <t>Emperor fish</t>
  </si>
  <si>
    <t>oysters</t>
  </si>
  <si>
    <t xml:space="preserve">goat fish </t>
  </si>
  <si>
    <t xml:space="preserve">squid/ cuttle fish  </t>
  </si>
  <si>
    <r>
      <t>5.5x10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</si>
  <si>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2.5x10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</si>
  <si>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1.7x10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</si>
  <si>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7.5x10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</si>
  <si>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2.8x10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</si>
  <si>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8.5x10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</si>
  <si>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4.4x10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</si>
  <si>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3.7x10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</si>
  <si>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3.6x10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</si>
  <si>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7.8x10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</si>
  <si>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1.6x10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</si>
  <si>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3.4x10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</si>
  <si>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1.7x10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</si>
  <si>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1.0x10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</si>
  <si>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4.5x10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</si>
  <si>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1.1x10</t>
    </r>
    <r>
      <rPr>
        <b/>
        <vertAlign val="superscript"/>
        <sz val="11"/>
        <color rgb="FF00B050"/>
        <rFont val="Calibri"/>
        <family val="2"/>
        <scheme val="minor"/>
      </rPr>
      <t>3ESPC</t>
    </r>
  </si>
  <si>
    <r>
      <t>1.2x10</t>
    </r>
    <r>
      <rPr>
        <b/>
        <vertAlign val="superscript"/>
        <sz val="11"/>
        <color rgb="FF00B050"/>
        <rFont val="Calibri"/>
        <family val="2"/>
        <scheme val="minor"/>
      </rPr>
      <t>3 ESPC</t>
    </r>
  </si>
  <si>
    <r>
      <t>7.3x10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</si>
  <si>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6.2x10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</si>
  <si>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1.4x10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</si>
  <si>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3.3x10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</si>
  <si>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2.6x10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</si>
  <si>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2.1x10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</si>
  <si>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3.8x10</t>
    </r>
    <r>
      <rPr>
        <b/>
        <vertAlign val="superscript"/>
        <sz val="11"/>
        <color rgb="FF00B050"/>
        <rFont val="Calibri"/>
        <family val="2"/>
        <scheme val="minor"/>
      </rPr>
      <t>1</t>
    </r>
  </si>
  <si>
    <r>
      <t>6.6x10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</si>
  <si>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2.8x10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</si>
  <si>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2.4x10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</si>
  <si>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1.9x10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</si>
  <si>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1.2x10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</si>
  <si>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5.0x10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</si>
  <si>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6.9x10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</si>
  <si>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7.2x10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</si>
  <si>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2.5x10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</si>
  <si>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4.5x10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</si>
  <si>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3.5x10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</si>
  <si>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2.0x10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</si>
  <si>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3.0x10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</si>
  <si>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1.0x10</t>
    </r>
    <r>
      <rPr>
        <b/>
        <vertAlign val="superscript"/>
        <sz val="11"/>
        <color rgb="FF00B050"/>
        <rFont val="Calibri"/>
        <family val="2"/>
        <scheme val="minor"/>
      </rPr>
      <t>3 ESPC</t>
    </r>
  </si>
  <si>
    <r>
      <t>3.9x10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</si>
  <si>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1.3x10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</si>
  <si>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1.1x10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</si>
  <si>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8.5x10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</si>
  <si>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&lt;1x10</t>
    </r>
    <r>
      <rPr>
        <b/>
        <vertAlign val="superscript"/>
        <sz val="11"/>
        <color rgb="FF00B050"/>
        <rFont val="Calibri"/>
        <family val="2"/>
        <scheme val="minor"/>
      </rPr>
      <t>2</t>
    </r>
  </si>
  <si>
    <r>
      <t>4.0x10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</si>
  <si>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1.0x10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</si>
  <si>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1.8x10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</si>
  <si>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6.3x10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</si>
  <si>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1.5x10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</si>
  <si>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7.x10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</si>
  <si>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8.7x10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</si>
  <si>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8.4x10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</si>
  <si>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5.1x10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</si>
  <si>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6.0x10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</si>
  <si>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9.2x10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</si>
  <si>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6.1x10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</si>
  <si>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1.6x10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</si>
  <si>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3.4x10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</si>
  <si>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1.5x10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</si>
  <si>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2.0x10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</si>
  <si>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8.8x10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</si>
  <si>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3.0x10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</si>
  <si>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4.0x10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</si>
  <si>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4.7x10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</si>
  <si>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2.3x10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</si>
  <si>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8.0x10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</si>
  <si>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3.3x10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</si>
  <si>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2.0x10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</si>
  <si>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7.0x10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</si>
  <si>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5.5x10</t>
    </r>
    <r>
      <rPr>
        <b/>
        <vertAlign val="superscript"/>
        <sz val="11"/>
        <color rgb="FF00B050"/>
        <rFont val="Calibri"/>
        <family val="2"/>
        <scheme val="minor"/>
      </rPr>
      <t>2</t>
    </r>
  </si>
  <si>
    <r>
      <t>9.0x 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</si>
  <si>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5.5x10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</si>
  <si>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4.9x10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</si>
  <si>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5.0x10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</si>
  <si>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5.4x10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</si>
  <si>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4.2x10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</si>
  <si>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4.6x10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</si>
  <si>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4.1x10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</si>
  <si>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6.1x10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</si>
  <si>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6.0x10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</si>
  <si>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2.5x10</t>
    </r>
    <r>
      <rPr>
        <b/>
        <vertAlign val="superscript"/>
        <sz val="11"/>
        <color rgb="FF00B050"/>
        <rFont val="Calibri"/>
        <family val="2"/>
        <scheme val="minor"/>
      </rPr>
      <t>4</t>
    </r>
  </si>
  <si>
    <r>
      <t>9.0x10</t>
    </r>
    <r>
      <rPr>
        <b/>
        <vertAlign val="superscript"/>
        <sz val="11"/>
        <color rgb="FF00B050"/>
        <rFont val="Calibri"/>
        <family val="2"/>
        <scheme val="minor"/>
      </rPr>
      <t>2 ESPC</t>
    </r>
  </si>
  <si>
    <r>
      <t>2.7x10</t>
    </r>
    <r>
      <rPr>
        <b/>
        <vertAlign val="superscript"/>
        <sz val="11"/>
        <color rgb="FF00B050"/>
        <rFont val="Calibri"/>
        <family val="2"/>
        <scheme val="minor"/>
      </rPr>
      <t>3</t>
    </r>
  </si>
  <si>
    <r>
      <t>9.5x10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</si>
  <si>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3.2x10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</si>
  <si>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1.2x10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</si>
  <si>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8.5x10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</si>
  <si>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3.6x10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</si>
  <si>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2.6x10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</si>
  <si>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4.3x10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</si>
  <si>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4.2x10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</si>
  <si>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3.5x10</t>
    </r>
    <r>
      <rPr>
        <b/>
        <vertAlign val="superscript"/>
        <sz val="11"/>
        <color theme="5" tint="-0.249977111117893"/>
        <rFont val="Calibri"/>
        <family val="2"/>
        <scheme val="minor"/>
      </rPr>
      <t>6 ESPC</t>
    </r>
  </si>
  <si>
    <r>
      <t>1.5x10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</si>
  <si>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6.5x10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</si>
  <si>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6.4x10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</si>
  <si>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5.3x10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</si>
  <si>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4.6x10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</si>
  <si>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1.4x10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</si>
  <si>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8.7x10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</si>
  <si>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1.0x10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</si>
  <si>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8.6x10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</si>
  <si>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3.7x10</t>
    </r>
    <r>
      <rPr>
        <b/>
        <vertAlign val="superscript"/>
        <sz val="11"/>
        <color theme="5" tint="-0.249977111117893"/>
        <rFont val="Calibri"/>
        <family val="2"/>
        <scheme val="minor"/>
      </rPr>
      <t>6</t>
    </r>
  </si>
  <si>
    <r>
      <t>7.1x10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</si>
  <si>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5.5x10</t>
    </r>
    <r>
      <rPr>
        <b/>
        <vertAlign val="superscript"/>
        <sz val="11"/>
        <color theme="5" tint="-0.249977111117893"/>
        <rFont val="Calibri"/>
        <family val="2"/>
        <scheme val="minor"/>
      </rPr>
      <t>5</t>
    </r>
  </si>
  <si>
    <r>
      <t>4.5x10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</si>
  <si>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4.7x10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</si>
  <si>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3.9x10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</si>
  <si>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1.4x10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</si>
  <si>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1.5x10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</si>
  <si>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1.7x10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</si>
  <si>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2.5x10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</si>
  <si>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1.6x10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</si>
  <si>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1.0x10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</si>
  <si>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3.7x10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</si>
  <si>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r>
      <t>4.5x10</t>
    </r>
    <r>
      <rPr>
        <b/>
        <vertAlign val="superscript"/>
        <sz val="11"/>
        <color rgb="FF00B050"/>
        <rFont val="Calibri"/>
        <family val="2"/>
        <scheme val="minor"/>
      </rPr>
      <t>5 ESPC</t>
    </r>
  </si>
  <si>
    <r>
      <t>2.1x10</t>
    </r>
    <r>
      <rPr>
        <b/>
        <vertAlign val="superscript"/>
        <sz val="11"/>
        <color rgb="FF00B050"/>
        <rFont val="Calibri"/>
        <family val="2"/>
        <scheme val="minor"/>
      </rPr>
      <t>5</t>
    </r>
  </si>
  <si>
    <t>Good</t>
  </si>
  <si>
    <t>Avg</t>
  </si>
  <si>
    <t>Bad</t>
  </si>
  <si>
    <r>
      <t>1.4x10</t>
    </r>
    <r>
      <rPr>
        <b/>
        <vertAlign val="superscript"/>
        <sz val="11"/>
        <color rgb="FF0070C0"/>
        <rFont val="Calibri"/>
        <family val="2"/>
        <scheme val="minor"/>
      </rPr>
      <t>7</t>
    </r>
  </si>
  <si>
    <r>
      <t>1.9x10</t>
    </r>
    <r>
      <rPr>
        <b/>
        <vertAlign val="superscript"/>
        <sz val="11"/>
        <color rgb="FF0070C0"/>
        <rFont val="Calibri"/>
        <family val="2"/>
        <scheme val="minor"/>
      </rPr>
      <t>7</t>
    </r>
  </si>
  <si>
    <t>Total</t>
  </si>
  <si>
    <t>Good%</t>
  </si>
  <si>
    <t>Avg%</t>
  </si>
  <si>
    <t>Bad%</t>
  </si>
  <si>
    <t>Total %</t>
  </si>
  <si>
    <r>
      <t>&lt;1x10</t>
    </r>
    <r>
      <rPr>
        <b/>
        <vertAlign val="superscript"/>
        <sz val="11"/>
        <color rgb="FF00B050"/>
        <rFont val="Calibri"/>
        <family val="2"/>
        <scheme val="minor"/>
      </rPr>
      <t>1</t>
    </r>
  </si>
  <si>
    <t>Staph</t>
  </si>
  <si>
    <t>Mollusc</t>
  </si>
  <si>
    <t>V. cholera</t>
  </si>
  <si>
    <t>V. para</t>
  </si>
  <si>
    <t>Salmonella</t>
  </si>
  <si>
    <t>Listeria</t>
  </si>
  <si>
    <t xml:space="preserve">Good </t>
  </si>
  <si>
    <t>Average</t>
  </si>
  <si>
    <t xml:space="preserve">Marine mollusks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</si>
</sst>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vertAlign val="superscript"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vertAlign val="superscript"/>
      <sz val="11"/>
      <color theme="5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perscript"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33CCCC"/>
      <color rgb="FF99CCFF"/>
      <color rgb="FF99CC00"/>
      <color rgb="FFCC66FF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2"/>
  <sheetViews>
    <sheetView tabSelected="1" topLeftCell="O52" workbookViewId="0">
      <selection activeCell="AA4" sqref="AA4:AD8"/>
    </sheetView>
  </sheetViews>
  <sheetFormatPr defaultColWidth="8.85546875" defaultRowHeight="15"/>
  <cols>
    <col min="1" max="1" width="10.5703125" style="1" bestFit="1" customWidth="1"/>
    <col min="2" max="2" width="14.140625" style="1" bestFit="1" customWidth="1"/>
    <col min="3" max="3" width="16.28515625" style="1" bestFit="1" customWidth="1"/>
    <col min="4" max="4" width="14.140625" style="1" customWidth="1"/>
    <col min="5" max="5" width="11.85546875" style="11" bestFit="1" customWidth="1"/>
    <col min="6" max="6" width="11.42578125" style="11" bestFit="1" customWidth="1"/>
    <col min="7" max="7" width="8.85546875" style="1"/>
    <col min="8" max="8" width="13.42578125" style="1" bestFit="1" customWidth="1"/>
    <col min="9" max="9" width="8.85546875" style="11"/>
    <col min="10" max="10" width="10.28515625" style="11" bestFit="1" customWidth="1"/>
    <col min="11" max="11" width="17.7109375" style="11" bestFit="1" customWidth="1"/>
    <col min="12" max="12" width="10.28515625" style="11" bestFit="1" customWidth="1"/>
    <col min="13" max="13" width="20.5703125" style="11" bestFit="1" customWidth="1"/>
    <col min="14" max="14" width="8.85546875" style="44"/>
    <col min="15" max="15" width="15.42578125" style="48" bestFit="1" customWidth="1"/>
    <col min="16" max="27" width="8.85546875" style="48"/>
    <col min="28" max="28" width="11" style="48" bestFit="1" customWidth="1"/>
    <col min="29" max="30" width="8.85546875" style="48"/>
    <col min="31" max="31" width="8.85546875" style="50"/>
    <col min="32" max="16384" width="8.85546875" style="1"/>
  </cols>
  <sheetData>
    <row r="1" spans="1:31">
      <c r="A1" s="1" t="s">
        <v>0</v>
      </c>
      <c r="B1" s="1" t="s">
        <v>1</v>
      </c>
      <c r="C1" s="1" t="s">
        <v>11</v>
      </c>
      <c r="D1" s="1" t="s">
        <v>12</v>
      </c>
      <c r="E1" s="11" t="s">
        <v>2</v>
      </c>
      <c r="F1" s="11" t="s">
        <v>3</v>
      </c>
      <c r="G1" s="1" t="s">
        <v>4</v>
      </c>
      <c r="H1" s="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</row>
    <row r="2" spans="1:31" s="2" customFormat="1" ht="17.25">
      <c r="A2" s="2" t="s">
        <v>13</v>
      </c>
      <c r="C2" s="2" t="s">
        <v>15</v>
      </c>
      <c r="D2" s="3">
        <v>43837</v>
      </c>
      <c r="E2" s="30" t="s">
        <v>316</v>
      </c>
      <c r="F2" s="15" t="s">
        <v>359</v>
      </c>
      <c r="G2" s="2">
        <v>75</v>
      </c>
      <c r="H2" s="2" t="s">
        <v>16</v>
      </c>
      <c r="I2" s="15" t="s">
        <v>16</v>
      </c>
      <c r="J2" s="19" t="s">
        <v>17</v>
      </c>
      <c r="K2" s="19" t="s">
        <v>17</v>
      </c>
      <c r="L2" s="19" t="s">
        <v>17</v>
      </c>
      <c r="M2" s="19" t="s">
        <v>17</v>
      </c>
      <c r="N2" s="44"/>
      <c r="O2" s="2" t="s">
        <v>228</v>
      </c>
      <c r="P2" s="2">
        <v>10</v>
      </c>
      <c r="Q2" s="48"/>
      <c r="R2" s="48" t="s">
        <v>2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51"/>
    </row>
    <row r="3" spans="1:31" s="2" customFormat="1" ht="17.25">
      <c r="A3" s="2" t="s">
        <v>14</v>
      </c>
      <c r="C3" s="2" t="s">
        <v>15</v>
      </c>
      <c r="D3" s="3">
        <v>43837</v>
      </c>
      <c r="E3" s="30" t="s">
        <v>317</v>
      </c>
      <c r="F3" s="15" t="s">
        <v>359</v>
      </c>
      <c r="G3" s="29" t="s">
        <v>21</v>
      </c>
      <c r="H3" s="2" t="s">
        <v>16</v>
      </c>
      <c r="I3" s="15" t="s">
        <v>16</v>
      </c>
      <c r="J3" s="19" t="s">
        <v>17</v>
      </c>
      <c r="K3" s="19" t="s">
        <v>17</v>
      </c>
      <c r="L3" s="19" t="s">
        <v>17</v>
      </c>
      <c r="M3" s="19" t="s">
        <v>17</v>
      </c>
      <c r="N3" s="44"/>
      <c r="O3" s="2" t="s">
        <v>135</v>
      </c>
      <c r="P3" s="2">
        <v>15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51"/>
    </row>
    <row r="4" spans="1:31" s="2" customFormat="1" ht="17.25">
      <c r="A4" s="2" t="s">
        <v>18</v>
      </c>
      <c r="C4" s="2" t="s">
        <v>15</v>
      </c>
      <c r="D4" s="3">
        <v>43837</v>
      </c>
      <c r="E4" s="30" t="s">
        <v>318</v>
      </c>
      <c r="F4" s="15" t="s">
        <v>359</v>
      </c>
      <c r="G4" s="2">
        <v>460</v>
      </c>
      <c r="H4" s="2">
        <v>0.36</v>
      </c>
      <c r="I4" s="15" t="s">
        <v>16</v>
      </c>
      <c r="J4" s="19" t="s">
        <v>17</v>
      </c>
      <c r="K4" s="19" t="s">
        <v>17</v>
      </c>
      <c r="L4" s="19" t="s">
        <v>17</v>
      </c>
      <c r="M4" s="19" t="s">
        <v>17</v>
      </c>
      <c r="N4" s="44"/>
      <c r="O4" s="29" t="s">
        <v>229</v>
      </c>
      <c r="P4" s="29">
        <v>5</v>
      </c>
      <c r="Q4" s="48"/>
      <c r="R4" s="40" t="s">
        <v>349</v>
      </c>
      <c r="S4" s="40" t="s">
        <v>350</v>
      </c>
      <c r="T4" s="40" t="s">
        <v>351</v>
      </c>
      <c r="U4" s="42" t="s">
        <v>354</v>
      </c>
      <c r="V4" s="4"/>
      <c r="W4" s="39" t="s">
        <v>355</v>
      </c>
      <c r="X4" s="39" t="s">
        <v>356</v>
      </c>
      <c r="Y4" s="39" t="s">
        <v>357</v>
      </c>
      <c r="Z4" s="39" t="s">
        <v>358</v>
      </c>
      <c r="AA4" s="4"/>
      <c r="AB4" s="4" t="s">
        <v>366</v>
      </c>
      <c r="AC4" s="4" t="s">
        <v>367</v>
      </c>
      <c r="AD4" s="4" t="s">
        <v>351</v>
      </c>
      <c r="AE4" s="51"/>
    </row>
    <row r="5" spans="1:31" s="2" customFormat="1" ht="17.25">
      <c r="A5" s="2" t="s">
        <v>19</v>
      </c>
      <c r="C5" s="2" t="s">
        <v>15</v>
      </c>
      <c r="D5" s="3">
        <v>43837</v>
      </c>
      <c r="E5" s="30" t="s">
        <v>319</v>
      </c>
      <c r="F5" s="15" t="s">
        <v>359</v>
      </c>
      <c r="G5" s="2">
        <v>240</v>
      </c>
      <c r="H5" s="2" t="s">
        <v>16</v>
      </c>
      <c r="I5" s="15" t="s">
        <v>16</v>
      </c>
      <c r="J5" s="19" t="s">
        <v>17</v>
      </c>
      <c r="K5" s="19" t="s">
        <v>17</v>
      </c>
      <c r="L5" s="19" t="s">
        <v>17</v>
      </c>
      <c r="M5" s="19" t="s">
        <v>17</v>
      </c>
      <c r="N5" s="44"/>
      <c r="O5" s="2" t="s">
        <v>40</v>
      </c>
      <c r="P5" s="2">
        <v>35</v>
      </c>
      <c r="Q5" s="48"/>
      <c r="R5" s="4"/>
      <c r="S5" s="4"/>
      <c r="T5" s="4"/>
      <c r="U5" s="4"/>
      <c r="V5" s="4"/>
      <c r="W5" s="39"/>
      <c r="X5" s="39"/>
      <c r="Y5" s="39"/>
      <c r="Z5" s="39"/>
      <c r="AA5" s="4" t="s">
        <v>27</v>
      </c>
      <c r="AB5" s="57">
        <v>83.809520000000006</v>
      </c>
      <c r="AC5" s="57">
        <v>16.19047619047619</v>
      </c>
      <c r="AD5" s="4">
        <v>0</v>
      </c>
      <c r="AE5" s="51"/>
    </row>
    <row r="6" spans="1:31" s="2" customFormat="1" ht="17.25">
      <c r="A6" s="2" t="s">
        <v>20</v>
      </c>
      <c r="C6" s="2" t="s">
        <v>15</v>
      </c>
      <c r="D6" s="3">
        <v>43837</v>
      </c>
      <c r="E6" s="30" t="s">
        <v>316</v>
      </c>
      <c r="F6" s="15" t="s">
        <v>359</v>
      </c>
      <c r="G6" s="2">
        <v>240</v>
      </c>
      <c r="H6" s="2" t="s">
        <v>16</v>
      </c>
      <c r="I6" s="15" t="s">
        <v>16</v>
      </c>
      <c r="J6" s="19" t="s">
        <v>17</v>
      </c>
      <c r="K6" s="19" t="s">
        <v>17</v>
      </c>
      <c r="L6" s="19" t="s">
        <v>17</v>
      </c>
      <c r="M6" s="19" t="s">
        <v>17</v>
      </c>
      <c r="N6" s="44"/>
      <c r="O6" s="2" t="s">
        <v>230</v>
      </c>
      <c r="P6" s="2">
        <v>30</v>
      </c>
      <c r="Q6" s="2">
        <f>95+P11</f>
        <v>105</v>
      </c>
      <c r="R6" s="47">
        <v>88</v>
      </c>
      <c r="S6" s="4">
        <v>17</v>
      </c>
      <c r="T6" s="4">
        <v>0</v>
      </c>
      <c r="U6" s="4">
        <f>R6+S6+T6</f>
        <v>105</v>
      </c>
      <c r="V6" s="4"/>
      <c r="W6" s="39">
        <f>R6/U6*100</f>
        <v>83.80952380952381</v>
      </c>
      <c r="X6" s="39">
        <f>S6/U6*100</f>
        <v>16.19047619047619</v>
      </c>
      <c r="Y6" s="39">
        <f>T6/U6*100</f>
        <v>0</v>
      </c>
      <c r="Z6" s="39">
        <f>W6+X6+Y6</f>
        <v>100</v>
      </c>
      <c r="AA6" s="4" t="s">
        <v>54</v>
      </c>
      <c r="AB6" s="57">
        <v>73.333333333333329</v>
      </c>
      <c r="AC6" s="4">
        <v>20</v>
      </c>
      <c r="AD6" s="57">
        <v>6.666666666666667</v>
      </c>
      <c r="AE6" s="51"/>
    </row>
    <row r="7" spans="1:31" s="2" customFormat="1" ht="17.25">
      <c r="A7" s="2" t="s">
        <v>22</v>
      </c>
      <c r="C7" s="2" t="s">
        <v>27</v>
      </c>
      <c r="D7" s="3">
        <v>44019</v>
      </c>
      <c r="E7" s="15" t="s">
        <v>234</v>
      </c>
      <c r="F7" s="15" t="s">
        <v>359</v>
      </c>
      <c r="I7" s="15" t="s">
        <v>16</v>
      </c>
      <c r="J7" s="19"/>
      <c r="K7" s="19"/>
      <c r="L7" s="19" t="s">
        <v>17</v>
      </c>
      <c r="M7" s="19" t="s">
        <v>17</v>
      </c>
      <c r="N7" s="44"/>
      <c r="O7" s="5" t="s">
        <v>54</v>
      </c>
      <c r="P7" s="5">
        <v>30</v>
      </c>
      <c r="Q7" s="5">
        <v>30</v>
      </c>
      <c r="R7" s="47">
        <v>22</v>
      </c>
      <c r="S7" s="4">
        <v>6</v>
      </c>
      <c r="T7" s="4">
        <v>2</v>
      </c>
      <c r="U7" s="4">
        <f>R7+S7+T7</f>
        <v>30</v>
      </c>
      <c r="V7" s="4"/>
      <c r="W7" s="39">
        <f>R7/U7*100</f>
        <v>73.333333333333329</v>
      </c>
      <c r="X7" s="39">
        <f>S7/U7*100</f>
        <v>20</v>
      </c>
      <c r="Y7" s="39">
        <f t="shared" ref="Y7:Y9" si="0">T7/U7*100</f>
        <v>6.666666666666667</v>
      </c>
      <c r="Z7" s="39">
        <f t="shared" ref="Z7:Z10" si="1">W7+X7+Y7</f>
        <v>100</v>
      </c>
      <c r="AA7" s="4" t="s">
        <v>66</v>
      </c>
      <c r="AB7" s="57">
        <v>100</v>
      </c>
      <c r="AC7" s="4">
        <v>0</v>
      </c>
      <c r="AD7" s="4">
        <v>0</v>
      </c>
      <c r="AE7" s="51"/>
    </row>
    <row r="8" spans="1:31" s="2" customFormat="1" ht="30">
      <c r="A8" s="2" t="s">
        <v>23</v>
      </c>
      <c r="C8" s="2" t="s">
        <v>27</v>
      </c>
      <c r="D8" s="3">
        <v>44019</v>
      </c>
      <c r="E8" s="15" t="s">
        <v>235</v>
      </c>
      <c r="F8" s="15" t="s">
        <v>359</v>
      </c>
      <c r="I8" s="15">
        <v>0.36</v>
      </c>
      <c r="J8" s="19"/>
      <c r="K8" s="19"/>
      <c r="L8" s="19" t="s">
        <v>17</v>
      </c>
      <c r="M8" s="19" t="s">
        <v>17</v>
      </c>
      <c r="N8" s="44"/>
      <c r="O8" s="9" t="s">
        <v>66</v>
      </c>
      <c r="P8" s="9">
        <v>10</v>
      </c>
      <c r="Q8" s="9">
        <v>10</v>
      </c>
      <c r="R8" s="47">
        <v>10</v>
      </c>
      <c r="S8" s="4">
        <v>0</v>
      </c>
      <c r="T8" s="4">
        <v>0</v>
      </c>
      <c r="U8" s="4">
        <f>R8+S8+T8</f>
        <v>10</v>
      </c>
      <c r="V8" s="4"/>
      <c r="W8" s="39">
        <f>R8/U8*100</f>
        <v>100</v>
      </c>
      <c r="X8" s="39">
        <f>S8/U8*100</f>
        <v>0</v>
      </c>
      <c r="Y8" s="39">
        <f t="shared" si="0"/>
        <v>0</v>
      </c>
      <c r="Z8" s="39">
        <f t="shared" si="1"/>
        <v>100</v>
      </c>
      <c r="AA8" s="58" t="s">
        <v>368</v>
      </c>
      <c r="AB8" s="57">
        <v>96.296296296296291</v>
      </c>
      <c r="AC8" s="57">
        <v>3.7037037037037033</v>
      </c>
      <c r="AD8" s="4">
        <v>0</v>
      </c>
      <c r="AE8" s="51"/>
    </row>
    <row r="9" spans="1:31" s="2" customFormat="1" ht="17.25">
      <c r="A9" s="2" t="s">
        <v>24</v>
      </c>
      <c r="C9" s="2" t="s">
        <v>27</v>
      </c>
      <c r="D9" s="3">
        <v>44019</v>
      </c>
      <c r="E9" s="15" t="s">
        <v>236</v>
      </c>
      <c r="F9" s="15" t="s">
        <v>359</v>
      </c>
      <c r="I9" s="15" t="s">
        <v>16</v>
      </c>
      <c r="J9" s="19"/>
      <c r="K9" s="19"/>
      <c r="L9" s="19" t="s">
        <v>17</v>
      </c>
      <c r="M9" s="19" t="s">
        <v>17</v>
      </c>
      <c r="N9" s="44"/>
      <c r="O9" s="16" t="s">
        <v>231</v>
      </c>
      <c r="P9" s="16">
        <v>17</v>
      </c>
      <c r="Q9" s="16">
        <f>P9+P10</f>
        <v>27</v>
      </c>
      <c r="R9" s="47">
        <v>26</v>
      </c>
      <c r="S9" s="4">
        <v>1</v>
      </c>
      <c r="T9" s="4">
        <v>0</v>
      </c>
      <c r="U9" s="4">
        <f>R9+S9+T9</f>
        <v>27</v>
      </c>
      <c r="V9" s="4"/>
      <c r="W9" s="39">
        <f>R9/U9*100</f>
        <v>96.296296296296291</v>
      </c>
      <c r="X9" s="39">
        <f>S9/U9*100</f>
        <v>3.7037037037037033</v>
      </c>
      <c r="Y9" s="39">
        <f t="shared" si="0"/>
        <v>0</v>
      </c>
      <c r="Z9" s="39">
        <f t="shared" si="1"/>
        <v>100</v>
      </c>
      <c r="AA9" s="48"/>
      <c r="AB9" s="48"/>
      <c r="AC9" s="48"/>
      <c r="AD9" s="48"/>
      <c r="AE9" s="51"/>
    </row>
    <row r="10" spans="1:31" s="2" customFormat="1" ht="17.25">
      <c r="A10" s="2" t="s">
        <v>25</v>
      </c>
      <c r="C10" s="2" t="s">
        <v>27</v>
      </c>
      <c r="D10" s="3">
        <v>44019</v>
      </c>
      <c r="E10" s="15" t="s">
        <v>237</v>
      </c>
      <c r="F10" s="15" t="s">
        <v>359</v>
      </c>
      <c r="I10" s="15" t="s">
        <v>16</v>
      </c>
      <c r="J10" s="19"/>
      <c r="K10" s="19"/>
      <c r="L10" s="19" t="s">
        <v>17</v>
      </c>
      <c r="M10" s="19" t="s">
        <v>17</v>
      </c>
      <c r="N10" s="44"/>
      <c r="O10" s="16" t="s">
        <v>233</v>
      </c>
      <c r="P10" s="16">
        <v>10</v>
      </c>
      <c r="Q10" s="38">
        <f>SUM(Q6:Q9)</f>
        <v>172</v>
      </c>
      <c r="R10" s="48">
        <f>SUM(R6:R9)</f>
        <v>146</v>
      </c>
      <c r="S10" s="48">
        <f>S6+S7+S9</f>
        <v>24</v>
      </c>
      <c r="T10" s="48">
        <v>2</v>
      </c>
      <c r="U10" s="49">
        <f>SUM(U6:U9)</f>
        <v>172</v>
      </c>
      <c r="V10" s="48"/>
      <c r="W10" s="48">
        <f>R10/U10*100</f>
        <v>84.883720930232556</v>
      </c>
      <c r="X10" s="48">
        <f>S10/U10*100</f>
        <v>13.953488372093023</v>
      </c>
      <c r="Y10" s="48">
        <f>T10/172*100</f>
        <v>1.1627906976744187</v>
      </c>
      <c r="Z10" s="48">
        <f t="shared" si="1"/>
        <v>100</v>
      </c>
      <c r="AA10" s="48"/>
      <c r="AB10" s="48"/>
      <c r="AC10" s="48"/>
      <c r="AD10" s="48"/>
      <c r="AE10" s="51"/>
    </row>
    <row r="11" spans="1:31" s="2" customFormat="1" ht="17.25">
      <c r="A11" s="2" t="s">
        <v>26</v>
      </c>
      <c r="C11" s="2" t="s">
        <v>27</v>
      </c>
      <c r="D11" s="3">
        <v>44019</v>
      </c>
      <c r="E11" s="15" t="s">
        <v>236</v>
      </c>
      <c r="F11" s="15" t="s">
        <v>359</v>
      </c>
      <c r="I11" s="15" t="s">
        <v>16</v>
      </c>
      <c r="J11" s="19"/>
      <c r="K11" s="19"/>
      <c r="L11" s="19" t="s">
        <v>17</v>
      </c>
      <c r="M11" s="19" t="s">
        <v>17</v>
      </c>
      <c r="N11" s="44"/>
      <c r="O11" s="4" t="s">
        <v>232</v>
      </c>
      <c r="P11" s="4">
        <v>10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51"/>
    </row>
    <row r="12" spans="1:31" s="2" customFormat="1" ht="17.25">
      <c r="A12" s="2" t="s">
        <v>29</v>
      </c>
      <c r="C12" s="2" t="s">
        <v>28</v>
      </c>
      <c r="D12" s="2" t="s">
        <v>34</v>
      </c>
      <c r="E12" s="15" t="s">
        <v>238</v>
      </c>
      <c r="F12" s="15" t="s">
        <v>359</v>
      </c>
      <c r="I12" s="15" t="s">
        <v>16</v>
      </c>
      <c r="J12" s="19" t="s">
        <v>17</v>
      </c>
      <c r="K12" s="19"/>
      <c r="L12" s="19" t="s">
        <v>17</v>
      </c>
      <c r="M12" s="19" t="s">
        <v>17</v>
      </c>
      <c r="N12" s="44"/>
      <c r="O12" s="4"/>
      <c r="P12" s="4">
        <f>SUM(P2:P11)</f>
        <v>172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51"/>
    </row>
    <row r="13" spans="1:31" s="2" customFormat="1" ht="17.25">
      <c r="A13" s="2" t="s">
        <v>30</v>
      </c>
      <c r="C13" s="2" t="s">
        <v>28</v>
      </c>
      <c r="D13" s="2" t="s">
        <v>34</v>
      </c>
      <c r="E13" s="15" t="s">
        <v>239</v>
      </c>
      <c r="F13" s="15" t="s">
        <v>359</v>
      </c>
      <c r="I13" s="15">
        <v>2.2999999999999998</v>
      </c>
      <c r="J13" s="19" t="s">
        <v>17</v>
      </c>
      <c r="K13" s="19"/>
      <c r="L13" s="19" t="s">
        <v>17</v>
      </c>
      <c r="M13" s="19" t="s">
        <v>17</v>
      </c>
      <c r="N13" s="44"/>
      <c r="O13" s="48"/>
      <c r="P13" s="48"/>
      <c r="Q13" s="48"/>
      <c r="R13" s="48" t="s">
        <v>360</v>
      </c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51"/>
    </row>
    <row r="14" spans="1:31" s="2" customFormat="1" ht="17.25">
      <c r="A14" s="2" t="s">
        <v>31</v>
      </c>
      <c r="C14" s="2" t="s">
        <v>28</v>
      </c>
      <c r="D14" s="2" t="s">
        <v>34</v>
      </c>
      <c r="E14" s="15" t="s">
        <v>240</v>
      </c>
      <c r="F14" s="15" t="s">
        <v>359</v>
      </c>
      <c r="I14" s="15" t="s">
        <v>16</v>
      </c>
      <c r="J14" s="19" t="s">
        <v>17</v>
      </c>
      <c r="K14" s="19"/>
      <c r="L14" s="19" t="s">
        <v>17</v>
      </c>
      <c r="M14" s="19" t="s">
        <v>17</v>
      </c>
      <c r="N14" s="44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51"/>
    </row>
    <row r="15" spans="1:31" s="2" customFormat="1" ht="17.25">
      <c r="A15" s="2" t="s">
        <v>32</v>
      </c>
      <c r="C15" s="2" t="s">
        <v>28</v>
      </c>
      <c r="D15" s="2" t="s">
        <v>34</v>
      </c>
      <c r="E15" s="15" t="s">
        <v>241</v>
      </c>
      <c r="F15" s="15" t="s">
        <v>359</v>
      </c>
      <c r="I15" s="15" t="s">
        <v>16</v>
      </c>
      <c r="J15" s="19" t="s">
        <v>17</v>
      </c>
      <c r="K15" s="19"/>
      <c r="L15" s="19" t="s">
        <v>17</v>
      </c>
      <c r="M15" s="19" t="s">
        <v>17</v>
      </c>
      <c r="N15" s="44"/>
      <c r="O15" s="48"/>
      <c r="P15" s="48"/>
      <c r="Q15" s="4"/>
      <c r="R15" s="40" t="s">
        <v>349</v>
      </c>
      <c r="S15" s="40" t="s">
        <v>350</v>
      </c>
      <c r="T15" s="40" t="s">
        <v>351</v>
      </c>
      <c r="U15" s="42" t="s">
        <v>354</v>
      </c>
      <c r="V15" s="4"/>
      <c r="W15" s="39" t="s">
        <v>355</v>
      </c>
      <c r="X15" s="39" t="s">
        <v>356</v>
      </c>
      <c r="Y15" s="39" t="s">
        <v>357</v>
      </c>
      <c r="Z15" s="39" t="s">
        <v>358</v>
      </c>
      <c r="AA15" s="48"/>
      <c r="AB15" s="48"/>
      <c r="AC15" s="48"/>
      <c r="AD15" s="48"/>
      <c r="AE15" s="51"/>
    </row>
    <row r="16" spans="1:31" s="2" customFormat="1" ht="17.25">
      <c r="A16" s="2" t="s">
        <v>33</v>
      </c>
      <c r="C16" s="2" t="s">
        <v>28</v>
      </c>
      <c r="D16" s="2" t="s">
        <v>34</v>
      </c>
      <c r="E16" s="15" t="s">
        <v>242</v>
      </c>
      <c r="F16" s="15" t="s">
        <v>359</v>
      </c>
      <c r="I16" s="43">
        <v>2</v>
      </c>
      <c r="J16" s="19" t="s">
        <v>17</v>
      </c>
      <c r="K16" s="19"/>
      <c r="L16" s="19" t="s">
        <v>17</v>
      </c>
      <c r="M16" s="19" t="s">
        <v>17</v>
      </c>
      <c r="N16" s="44"/>
      <c r="O16" s="48"/>
      <c r="P16" s="48"/>
      <c r="Q16" s="4"/>
      <c r="R16" s="4"/>
      <c r="S16" s="4"/>
      <c r="T16" s="4"/>
      <c r="U16" s="4"/>
      <c r="V16" s="4"/>
      <c r="W16" s="39"/>
      <c r="X16" s="39"/>
      <c r="Y16" s="39"/>
      <c r="Z16" s="39"/>
      <c r="AA16" s="48"/>
      <c r="AB16" s="48"/>
      <c r="AC16" s="48"/>
      <c r="AD16" s="48"/>
      <c r="AE16" s="51"/>
    </row>
    <row r="17" spans="1:31" s="2" customFormat="1" ht="17.25">
      <c r="A17" s="2" t="s">
        <v>35</v>
      </c>
      <c r="C17" s="2" t="s">
        <v>40</v>
      </c>
      <c r="D17" s="2" t="s">
        <v>41</v>
      </c>
      <c r="E17" s="15" t="s">
        <v>243</v>
      </c>
      <c r="F17" s="15" t="s">
        <v>359</v>
      </c>
      <c r="G17" s="2" t="s">
        <v>16</v>
      </c>
      <c r="H17" s="2" t="s">
        <v>16</v>
      </c>
      <c r="I17" s="15" t="s">
        <v>16</v>
      </c>
      <c r="J17" s="19" t="s">
        <v>17</v>
      </c>
      <c r="K17" s="19"/>
      <c r="L17" s="19" t="s">
        <v>17</v>
      </c>
      <c r="M17" s="19" t="s">
        <v>17</v>
      </c>
      <c r="N17" s="44"/>
      <c r="O17" s="48"/>
      <c r="P17" s="48"/>
      <c r="Q17" s="4" t="s">
        <v>27</v>
      </c>
      <c r="R17" s="4">
        <v>105</v>
      </c>
      <c r="S17" s="4">
        <v>0</v>
      </c>
      <c r="T17" s="4">
        <v>0</v>
      </c>
      <c r="U17" s="4">
        <f>R17+S17+T17</f>
        <v>105</v>
      </c>
      <c r="V17" s="4"/>
      <c r="W17" s="39">
        <f>R17/U17*100</f>
        <v>100</v>
      </c>
      <c r="X17" s="39">
        <f>S17/U17*100</f>
        <v>0</v>
      </c>
      <c r="Y17" s="39">
        <f>T17/U17*100</f>
        <v>0</v>
      </c>
      <c r="Z17" s="39">
        <f>W17+X17+Y17</f>
        <v>100</v>
      </c>
      <c r="AA17" s="48"/>
      <c r="AB17" s="48"/>
      <c r="AC17" s="48"/>
      <c r="AD17" s="48"/>
      <c r="AE17" s="51"/>
    </row>
    <row r="18" spans="1:31" s="2" customFormat="1" ht="17.25">
      <c r="A18" s="2" t="s">
        <v>36</v>
      </c>
      <c r="C18" s="2" t="s">
        <v>40</v>
      </c>
      <c r="D18" s="2" t="s">
        <v>41</v>
      </c>
      <c r="E18" s="15" t="s">
        <v>244</v>
      </c>
      <c r="F18" s="15" t="s">
        <v>359</v>
      </c>
      <c r="G18" s="2" t="s">
        <v>16</v>
      </c>
      <c r="H18" s="2" t="s">
        <v>16</v>
      </c>
      <c r="I18" s="15" t="s">
        <v>16</v>
      </c>
      <c r="J18" s="19" t="s">
        <v>17</v>
      </c>
      <c r="K18" s="19"/>
      <c r="L18" s="19" t="s">
        <v>17</v>
      </c>
      <c r="M18" s="19" t="s">
        <v>17</v>
      </c>
      <c r="N18" s="44"/>
      <c r="O18" s="48"/>
      <c r="P18" s="48"/>
      <c r="Q18" s="4" t="s">
        <v>54</v>
      </c>
      <c r="R18" s="4">
        <v>25</v>
      </c>
      <c r="S18" s="4">
        <v>0</v>
      </c>
      <c r="T18" s="4">
        <v>0</v>
      </c>
      <c r="U18" s="4">
        <f>R18+S18+T18</f>
        <v>25</v>
      </c>
      <c r="V18" s="4"/>
      <c r="W18" s="39">
        <f>R18/U18*100</f>
        <v>100</v>
      </c>
      <c r="X18" s="39">
        <f>S18/U18*100</f>
        <v>0</v>
      </c>
      <c r="Y18" s="39">
        <f t="shared" ref="Y18:Y21" si="2">T18/U18*100</f>
        <v>0</v>
      </c>
      <c r="Z18" s="39">
        <f t="shared" ref="Z18:Z20" si="3">W18+X18+Y18</f>
        <v>100</v>
      </c>
      <c r="AA18" s="48"/>
      <c r="AB18" s="48"/>
      <c r="AC18" s="48"/>
      <c r="AD18" s="48"/>
      <c r="AE18" s="51"/>
    </row>
    <row r="19" spans="1:31" s="2" customFormat="1" ht="17.25">
      <c r="A19" s="2" t="s">
        <v>37</v>
      </c>
      <c r="C19" s="2" t="s">
        <v>40</v>
      </c>
      <c r="D19" s="2" t="s">
        <v>41</v>
      </c>
      <c r="E19" s="15" t="s">
        <v>245</v>
      </c>
      <c r="F19" s="15" t="s">
        <v>359</v>
      </c>
      <c r="G19" s="2" t="s">
        <v>16</v>
      </c>
      <c r="H19" s="2" t="s">
        <v>16</v>
      </c>
      <c r="I19" s="15" t="s">
        <v>16</v>
      </c>
      <c r="J19" s="19" t="s">
        <v>17</v>
      </c>
      <c r="K19" s="19"/>
      <c r="L19" s="19" t="s">
        <v>17</v>
      </c>
      <c r="M19" s="19" t="s">
        <v>17</v>
      </c>
      <c r="N19" s="44"/>
      <c r="O19" s="48"/>
      <c r="P19" s="48"/>
      <c r="Q19" s="4" t="s">
        <v>66</v>
      </c>
      <c r="R19" s="4">
        <v>10</v>
      </c>
      <c r="S19" s="4">
        <v>0</v>
      </c>
      <c r="T19" s="4">
        <v>0</v>
      </c>
      <c r="U19" s="4">
        <f>R19+S19+T19</f>
        <v>10</v>
      </c>
      <c r="V19" s="4"/>
      <c r="W19" s="39">
        <f>R19/U19*100</f>
        <v>100</v>
      </c>
      <c r="X19" s="39">
        <f>S19/U19*100</f>
        <v>0</v>
      </c>
      <c r="Y19" s="39">
        <f t="shared" si="2"/>
        <v>0</v>
      </c>
      <c r="Z19" s="39">
        <f t="shared" si="3"/>
        <v>100</v>
      </c>
      <c r="AA19" s="48"/>
      <c r="AB19" s="48"/>
      <c r="AC19" s="48"/>
      <c r="AD19" s="48"/>
      <c r="AE19" s="51"/>
    </row>
    <row r="20" spans="1:31" s="2" customFormat="1" ht="17.25">
      <c r="A20" s="2" t="s">
        <v>38</v>
      </c>
      <c r="C20" s="2" t="s">
        <v>40</v>
      </c>
      <c r="D20" s="2" t="s">
        <v>41</v>
      </c>
      <c r="E20" s="15" t="s">
        <v>246</v>
      </c>
      <c r="F20" s="15" t="s">
        <v>359</v>
      </c>
      <c r="G20" s="2" t="s">
        <v>16</v>
      </c>
      <c r="H20" s="2" t="s">
        <v>16</v>
      </c>
      <c r="I20" s="15" t="s">
        <v>16</v>
      </c>
      <c r="J20" s="19" t="s">
        <v>17</v>
      </c>
      <c r="K20" s="19"/>
      <c r="L20" s="19" t="s">
        <v>17</v>
      </c>
      <c r="M20" s="19" t="s">
        <v>17</v>
      </c>
      <c r="N20" s="44"/>
      <c r="O20" s="48"/>
      <c r="P20" s="48"/>
      <c r="Q20" s="4" t="s">
        <v>361</v>
      </c>
      <c r="R20" s="4">
        <v>5</v>
      </c>
      <c r="S20" s="4">
        <v>0</v>
      </c>
      <c r="T20" s="4">
        <v>0</v>
      </c>
      <c r="U20" s="4">
        <f>R20+S20+T20</f>
        <v>5</v>
      </c>
      <c r="V20" s="4"/>
      <c r="W20" s="39">
        <f>R20/U20*100</f>
        <v>100</v>
      </c>
      <c r="X20" s="39">
        <f>S20/U20*100</f>
        <v>0</v>
      </c>
      <c r="Y20" s="39">
        <f t="shared" si="2"/>
        <v>0</v>
      </c>
      <c r="Z20" s="39">
        <f t="shared" si="3"/>
        <v>100</v>
      </c>
      <c r="AA20" s="48"/>
      <c r="AB20" s="48"/>
      <c r="AC20" s="48"/>
      <c r="AD20" s="48"/>
      <c r="AE20" s="51"/>
    </row>
    <row r="21" spans="1:31" s="2" customFormat="1" ht="17.25">
      <c r="A21" s="2" t="s">
        <v>39</v>
      </c>
      <c r="C21" s="2" t="s">
        <v>40</v>
      </c>
      <c r="D21" s="2" t="s">
        <v>41</v>
      </c>
      <c r="E21" s="15" t="s">
        <v>247</v>
      </c>
      <c r="F21" s="15" t="s">
        <v>359</v>
      </c>
      <c r="G21" s="2" t="s">
        <v>16</v>
      </c>
      <c r="H21" s="2" t="s">
        <v>16</v>
      </c>
      <c r="I21" s="15" t="s">
        <v>16</v>
      </c>
      <c r="J21" s="19" t="s">
        <v>17</v>
      </c>
      <c r="K21" s="19"/>
      <c r="L21" s="19" t="s">
        <v>17</v>
      </c>
      <c r="M21" s="19" t="s">
        <v>17</v>
      </c>
      <c r="N21" s="44"/>
      <c r="O21" s="48"/>
      <c r="P21" s="48"/>
      <c r="Q21" s="48"/>
      <c r="R21" s="48"/>
      <c r="S21" s="48"/>
      <c r="T21" s="48"/>
      <c r="U21" s="49">
        <f>SUM(U17:U20)</f>
        <v>145</v>
      </c>
      <c r="V21" s="48"/>
      <c r="W21" s="48"/>
      <c r="X21" s="48">
        <f>S21/U21*100</f>
        <v>0</v>
      </c>
      <c r="Y21" s="48">
        <f t="shared" si="2"/>
        <v>0</v>
      </c>
      <c r="Z21" s="48"/>
      <c r="AA21" s="48"/>
      <c r="AB21" s="48"/>
      <c r="AC21" s="48"/>
      <c r="AD21" s="48"/>
      <c r="AE21" s="51"/>
    </row>
    <row r="22" spans="1:31" s="2" customFormat="1" ht="17.25">
      <c r="A22" s="2" t="s">
        <v>43</v>
      </c>
      <c r="C22" s="2" t="s">
        <v>42</v>
      </c>
      <c r="D22" s="2" t="s">
        <v>48</v>
      </c>
      <c r="E22" s="15" t="s">
        <v>248</v>
      </c>
      <c r="F22" s="15" t="s">
        <v>359</v>
      </c>
      <c r="I22" s="15" t="s">
        <v>16</v>
      </c>
      <c r="J22" s="19" t="s">
        <v>17</v>
      </c>
      <c r="K22" s="19"/>
      <c r="L22" s="19" t="s">
        <v>17</v>
      </c>
      <c r="M22" s="19" t="s">
        <v>17</v>
      </c>
      <c r="N22" s="4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51"/>
    </row>
    <row r="23" spans="1:31" s="2" customFormat="1" ht="17.25">
      <c r="A23" s="2" t="s">
        <v>44</v>
      </c>
      <c r="C23" s="2" t="s">
        <v>42</v>
      </c>
      <c r="D23" s="2" t="s">
        <v>48</v>
      </c>
      <c r="E23" s="15" t="s">
        <v>249</v>
      </c>
      <c r="F23" s="15" t="s">
        <v>359</v>
      </c>
      <c r="I23" s="15" t="s">
        <v>16</v>
      </c>
      <c r="J23" s="19" t="s">
        <v>17</v>
      </c>
      <c r="K23" s="19"/>
      <c r="L23" s="19" t="s">
        <v>17</v>
      </c>
      <c r="M23" s="19" t="s">
        <v>17</v>
      </c>
      <c r="N23" s="44"/>
      <c r="O23" s="48"/>
      <c r="P23" s="48"/>
      <c r="Q23" s="48"/>
      <c r="R23" s="48" t="s">
        <v>6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51"/>
    </row>
    <row r="24" spans="1:31" s="2" customFormat="1" ht="17.25">
      <c r="A24" s="2" t="s">
        <v>45</v>
      </c>
      <c r="C24" s="2" t="s">
        <v>42</v>
      </c>
      <c r="D24" s="2" t="s">
        <v>48</v>
      </c>
      <c r="E24" s="15" t="s">
        <v>250</v>
      </c>
      <c r="F24" s="15" t="s">
        <v>359</v>
      </c>
      <c r="I24" s="15" t="s">
        <v>16</v>
      </c>
      <c r="J24" s="19" t="s">
        <v>17</v>
      </c>
      <c r="K24" s="19"/>
      <c r="L24" s="19" t="s">
        <v>17</v>
      </c>
      <c r="M24" s="19" t="s">
        <v>17</v>
      </c>
      <c r="N24" s="4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1"/>
    </row>
    <row r="25" spans="1:31" s="2" customFormat="1" ht="17.25">
      <c r="A25" s="2" t="s">
        <v>46</v>
      </c>
      <c r="C25" s="2" t="s">
        <v>42</v>
      </c>
      <c r="D25" s="2" t="s">
        <v>48</v>
      </c>
      <c r="E25" s="15" t="s">
        <v>251</v>
      </c>
      <c r="F25" s="15" t="s">
        <v>359</v>
      </c>
      <c r="I25" s="15">
        <v>0.92</v>
      </c>
      <c r="J25" s="19" t="s">
        <v>17</v>
      </c>
      <c r="K25" s="19"/>
      <c r="L25" s="19" t="s">
        <v>17</v>
      </c>
      <c r="M25" s="19" t="s">
        <v>17</v>
      </c>
      <c r="N25" s="44"/>
      <c r="O25" s="48"/>
      <c r="P25" s="48"/>
      <c r="Q25" s="4"/>
      <c r="R25" s="40" t="s">
        <v>349</v>
      </c>
      <c r="S25" s="40" t="s">
        <v>350</v>
      </c>
      <c r="T25" s="40" t="s">
        <v>351</v>
      </c>
      <c r="U25" s="42" t="s">
        <v>354</v>
      </c>
      <c r="V25" s="4"/>
      <c r="W25" s="39" t="s">
        <v>355</v>
      </c>
      <c r="X25" s="39" t="s">
        <v>356</v>
      </c>
      <c r="Y25" s="39" t="s">
        <v>357</v>
      </c>
      <c r="Z25" s="39" t="s">
        <v>358</v>
      </c>
      <c r="AA25" s="48"/>
      <c r="AB25" s="48"/>
      <c r="AC25" s="48"/>
      <c r="AD25" s="48"/>
      <c r="AE25" s="51"/>
    </row>
    <row r="26" spans="1:31" s="2" customFormat="1" ht="17.25">
      <c r="A26" s="2" t="s">
        <v>47</v>
      </c>
      <c r="C26" s="2" t="s">
        <v>42</v>
      </c>
      <c r="D26" s="2" t="s">
        <v>48</v>
      </c>
      <c r="E26" s="15" t="s">
        <v>236</v>
      </c>
      <c r="F26" s="15" t="s">
        <v>359</v>
      </c>
      <c r="I26" s="15" t="s">
        <v>16</v>
      </c>
      <c r="J26" s="19" t="s">
        <v>17</v>
      </c>
      <c r="K26" s="19"/>
      <c r="L26" s="19" t="s">
        <v>17</v>
      </c>
      <c r="M26" s="19" t="s">
        <v>17</v>
      </c>
      <c r="N26" s="44"/>
      <c r="O26" s="48"/>
      <c r="P26" s="48"/>
      <c r="Q26" s="4"/>
      <c r="R26" s="4"/>
      <c r="S26" s="4"/>
      <c r="T26" s="4"/>
      <c r="U26" s="4"/>
      <c r="V26" s="4"/>
      <c r="W26" s="39"/>
      <c r="X26" s="39"/>
      <c r="Y26" s="39"/>
      <c r="Z26" s="39"/>
      <c r="AA26" s="48"/>
      <c r="AB26" s="48"/>
      <c r="AC26" s="48"/>
      <c r="AD26" s="48"/>
      <c r="AE26" s="51"/>
    </row>
    <row r="27" spans="1:31" s="5" customFormat="1" ht="17.25">
      <c r="A27" s="5" t="s">
        <v>49</v>
      </c>
      <c r="C27" s="5" t="s">
        <v>54</v>
      </c>
      <c r="D27" s="6">
        <v>43961</v>
      </c>
      <c r="E27" s="31" t="s">
        <v>320</v>
      </c>
      <c r="F27" s="20"/>
      <c r="G27" s="5" t="s">
        <v>21</v>
      </c>
      <c r="I27" s="31">
        <v>240</v>
      </c>
      <c r="J27" s="20" t="s">
        <v>17</v>
      </c>
      <c r="K27" s="20"/>
      <c r="L27" s="20" t="s">
        <v>17</v>
      </c>
      <c r="M27" s="20"/>
      <c r="N27" s="44"/>
      <c r="O27" s="48"/>
      <c r="P27" s="48"/>
      <c r="Q27" s="4" t="s">
        <v>27</v>
      </c>
      <c r="R27" s="4">
        <v>105</v>
      </c>
      <c r="S27" s="4">
        <v>0</v>
      </c>
      <c r="T27" s="4">
        <v>0</v>
      </c>
      <c r="U27" s="4">
        <f>R27+S27+T27</f>
        <v>105</v>
      </c>
      <c r="V27" s="4"/>
      <c r="W27" s="39">
        <f>R27/U27*100</f>
        <v>100</v>
      </c>
      <c r="X27" s="39">
        <f>S27/U27*100</f>
        <v>0</v>
      </c>
      <c r="Y27" s="39">
        <f>T27/U27*100</f>
        <v>0</v>
      </c>
      <c r="Z27" s="39">
        <f>W27+X27+Y27</f>
        <v>100</v>
      </c>
      <c r="AA27" s="48"/>
      <c r="AB27" s="48"/>
      <c r="AC27" s="48"/>
      <c r="AD27" s="48"/>
      <c r="AE27" s="52"/>
    </row>
    <row r="28" spans="1:31" s="5" customFormat="1" ht="17.25">
      <c r="A28" s="5" t="s">
        <v>50</v>
      </c>
      <c r="C28" s="5" t="s">
        <v>54</v>
      </c>
      <c r="D28" s="6">
        <v>43961</v>
      </c>
      <c r="E28" s="31" t="s">
        <v>321</v>
      </c>
      <c r="F28" s="20"/>
      <c r="G28" s="5" t="s">
        <v>21</v>
      </c>
      <c r="I28" s="31">
        <v>43</v>
      </c>
      <c r="J28" s="20" t="s">
        <v>17</v>
      </c>
      <c r="K28" s="20"/>
      <c r="L28" s="20" t="s">
        <v>17</v>
      </c>
      <c r="M28" s="20"/>
      <c r="N28" s="44"/>
      <c r="O28" s="48"/>
      <c r="P28" s="48"/>
      <c r="Q28" s="4" t="s">
        <v>54</v>
      </c>
      <c r="R28" s="4">
        <v>27</v>
      </c>
      <c r="S28" s="4">
        <v>3</v>
      </c>
      <c r="T28" s="4">
        <v>0</v>
      </c>
      <c r="U28" s="4">
        <f>R28+S28+T28</f>
        <v>30</v>
      </c>
      <c r="V28" s="4"/>
      <c r="W28" s="39">
        <f>R28/U28*100</f>
        <v>90</v>
      </c>
      <c r="X28" s="39">
        <f>S28/U28*100</f>
        <v>10</v>
      </c>
      <c r="Y28" s="39">
        <f t="shared" ref="Y28:Y30" si="4">T28/U28*100</f>
        <v>0</v>
      </c>
      <c r="Z28" s="39">
        <f t="shared" ref="Z28:Z30" si="5">W28+X28+Y28</f>
        <v>100</v>
      </c>
      <c r="AA28" s="48"/>
      <c r="AB28" s="48"/>
      <c r="AC28" s="48"/>
      <c r="AD28" s="48"/>
      <c r="AE28" s="52"/>
    </row>
    <row r="29" spans="1:31" s="5" customFormat="1" ht="17.25">
      <c r="A29" s="5" t="s">
        <v>51</v>
      </c>
      <c r="C29" s="5" t="s">
        <v>54</v>
      </c>
      <c r="D29" s="6">
        <v>43961</v>
      </c>
      <c r="E29" s="31" t="s">
        <v>322</v>
      </c>
      <c r="F29" s="20"/>
      <c r="G29" s="5" t="s">
        <v>21</v>
      </c>
      <c r="I29" s="31">
        <v>93</v>
      </c>
      <c r="J29" s="20" t="s">
        <v>17</v>
      </c>
      <c r="K29" s="20"/>
      <c r="L29" s="20" t="s">
        <v>17</v>
      </c>
      <c r="M29" s="20"/>
      <c r="N29" s="44"/>
      <c r="O29" s="48"/>
      <c r="P29" s="48"/>
      <c r="Q29" s="4" t="s">
        <v>66</v>
      </c>
      <c r="R29" s="4">
        <v>10</v>
      </c>
      <c r="S29" s="4">
        <v>0</v>
      </c>
      <c r="T29" s="4">
        <v>0</v>
      </c>
      <c r="U29" s="4">
        <f>R29+S29+T29</f>
        <v>10</v>
      </c>
      <c r="V29" s="4"/>
      <c r="W29" s="39">
        <f>R29/U29*100</f>
        <v>100</v>
      </c>
      <c r="X29" s="39">
        <f>S29/U29*100</f>
        <v>0</v>
      </c>
      <c r="Y29" s="39">
        <f t="shared" si="4"/>
        <v>0</v>
      </c>
      <c r="Z29" s="39">
        <f t="shared" si="5"/>
        <v>100</v>
      </c>
      <c r="AA29" s="48"/>
      <c r="AB29" s="48"/>
      <c r="AC29" s="48"/>
      <c r="AD29" s="48"/>
      <c r="AE29" s="52"/>
    </row>
    <row r="30" spans="1:31" s="5" customFormat="1" ht="17.25">
      <c r="A30" s="5" t="s">
        <v>52</v>
      </c>
      <c r="C30" s="5" t="s">
        <v>54</v>
      </c>
      <c r="D30" s="6">
        <v>43961</v>
      </c>
      <c r="E30" s="12" t="s">
        <v>252</v>
      </c>
      <c r="F30" s="20"/>
      <c r="G30" s="5">
        <v>93</v>
      </c>
      <c r="I30" s="12">
        <v>1.5</v>
      </c>
      <c r="J30" s="20" t="s">
        <v>17</v>
      </c>
      <c r="K30" s="20"/>
      <c r="L30" s="20" t="s">
        <v>17</v>
      </c>
      <c r="M30" s="20"/>
      <c r="N30" s="44"/>
      <c r="O30" s="48"/>
      <c r="P30" s="48"/>
      <c r="Q30" s="4" t="s">
        <v>361</v>
      </c>
      <c r="R30" s="4">
        <v>27</v>
      </c>
      <c r="S30" s="4">
        <v>0</v>
      </c>
      <c r="T30" s="4">
        <v>0</v>
      </c>
      <c r="U30" s="4">
        <f>R30+S30+T30</f>
        <v>27</v>
      </c>
      <c r="V30" s="4"/>
      <c r="W30" s="39">
        <f>R30/U30*100</f>
        <v>100</v>
      </c>
      <c r="X30" s="39">
        <f>S30/U30*100</f>
        <v>0</v>
      </c>
      <c r="Y30" s="39">
        <f t="shared" si="4"/>
        <v>0</v>
      </c>
      <c r="Z30" s="39">
        <f t="shared" si="5"/>
        <v>100</v>
      </c>
      <c r="AA30" s="48"/>
      <c r="AB30" s="48"/>
      <c r="AC30" s="48"/>
      <c r="AD30" s="48"/>
      <c r="AE30" s="52"/>
    </row>
    <row r="31" spans="1:31" s="7" customFormat="1" ht="18" thickBot="1">
      <c r="A31" s="7" t="s">
        <v>53</v>
      </c>
      <c r="C31" s="7" t="s">
        <v>54</v>
      </c>
      <c r="D31" s="8">
        <v>43961</v>
      </c>
      <c r="E31" s="13" t="s">
        <v>253</v>
      </c>
      <c r="F31" s="21"/>
      <c r="G31" s="7">
        <v>150</v>
      </c>
      <c r="I31" s="13">
        <v>0.74</v>
      </c>
      <c r="J31" s="21" t="s">
        <v>17</v>
      </c>
      <c r="K31" s="21"/>
      <c r="L31" s="21" t="s">
        <v>17</v>
      </c>
      <c r="M31" s="21"/>
      <c r="N31" s="45"/>
      <c r="O31" s="48"/>
      <c r="P31" s="48"/>
      <c r="Q31" s="48"/>
      <c r="R31" s="48">
        <f>169/U31*100</f>
        <v>98.255813953488371</v>
      </c>
      <c r="S31" s="48">
        <f>3/172*100</f>
        <v>1.7441860465116279</v>
      </c>
      <c r="T31" s="48">
        <f>R31+S31</f>
        <v>100</v>
      </c>
      <c r="U31" s="49">
        <f>U27+U28+U29+U30</f>
        <v>172</v>
      </c>
      <c r="V31" s="48"/>
      <c r="W31" s="48"/>
      <c r="X31" s="48"/>
      <c r="Y31" s="48"/>
      <c r="Z31" s="48"/>
      <c r="AA31" s="48"/>
      <c r="AB31" s="48"/>
      <c r="AC31" s="48"/>
      <c r="AD31" s="48"/>
      <c r="AE31" s="53"/>
    </row>
    <row r="32" spans="1:31" s="33" customFormat="1" ht="17.25">
      <c r="A32" s="33" t="s">
        <v>55</v>
      </c>
      <c r="C32" s="33" t="s">
        <v>226</v>
      </c>
      <c r="D32" s="33" t="s">
        <v>60</v>
      </c>
      <c r="E32" s="34" t="s">
        <v>254</v>
      </c>
      <c r="F32" s="15" t="s">
        <v>359</v>
      </c>
      <c r="I32" s="34">
        <v>0.36</v>
      </c>
      <c r="J32" s="35" t="s">
        <v>17</v>
      </c>
      <c r="K32" s="35"/>
      <c r="L32" s="35" t="s">
        <v>17</v>
      </c>
      <c r="M32" s="35" t="s">
        <v>17</v>
      </c>
      <c r="N32" s="46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54"/>
    </row>
    <row r="33" spans="1:31" s="2" customFormat="1" ht="17.25">
      <c r="A33" s="2" t="s">
        <v>56</v>
      </c>
      <c r="C33" s="33" t="s">
        <v>226</v>
      </c>
      <c r="D33" s="2" t="s">
        <v>60</v>
      </c>
      <c r="E33" s="15" t="s">
        <v>255</v>
      </c>
      <c r="F33" s="15" t="s">
        <v>359</v>
      </c>
      <c r="I33" s="15" t="s">
        <v>16</v>
      </c>
      <c r="J33" s="19" t="s">
        <v>17</v>
      </c>
      <c r="K33" s="19"/>
      <c r="L33" s="19" t="s">
        <v>17</v>
      </c>
      <c r="M33" s="19" t="s">
        <v>17</v>
      </c>
      <c r="N33" s="44"/>
      <c r="O33" s="48"/>
      <c r="P33" s="48"/>
      <c r="Q33" s="48"/>
      <c r="R33" s="48" t="s">
        <v>362</v>
      </c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51"/>
    </row>
    <row r="34" spans="1:31" s="2" customFormat="1" ht="17.25">
      <c r="A34" s="2" t="s">
        <v>57</v>
      </c>
      <c r="C34" s="33" t="s">
        <v>226</v>
      </c>
      <c r="D34" s="2" t="s">
        <v>60</v>
      </c>
      <c r="E34" s="15" t="s">
        <v>256</v>
      </c>
      <c r="F34" s="15" t="s">
        <v>359</v>
      </c>
      <c r="I34" s="15" t="s">
        <v>16</v>
      </c>
      <c r="J34" s="19" t="s">
        <v>17</v>
      </c>
      <c r="K34" s="19"/>
      <c r="L34" s="19" t="s">
        <v>17</v>
      </c>
      <c r="M34" s="19" t="s">
        <v>17</v>
      </c>
      <c r="N34" s="44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51"/>
    </row>
    <row r="35" spans="1:31" s="2" customFormat="1" ht="17.25">
      <c r="A35" s="2" t="s">
        <v>58</v>
      </c>
      <c r="C35" s="33" t="s">
        <v>226</v>
      </c>
      <c r="D35" s="2" t="s">
        <v>60</v>
      </c>
      <c r="E35" s="15" t="s">
        <v>257</v>
      </c>
      <c r="F35" s="15" t="s">
        <v>359</v>
      </c>
      <c r="I35" s="15">
        <v>0.36</v>
      </c>
      <c r="J35" s="19" t="s">
        <v>17</v>
      </c>
      <c r="K35" s="19"/>
      <c r="L35" s="19" t="s">
        <v>17</v>
      </c>
      <c r="M35" s="19" t="s">
        <v>17</v>
      </c>
      <c r="N35" s="44"/>
      <c r="O35" s="48"/>
      <c r="P35" s="48"/>
      <c r="Q35" s="4"/>
      <c r="R35" s="40" t="s">
        <v>17</v>
      </c>
      <c r="S35" s="40" t="s">
        <v>166</v>
      </c>
      <c r="T35" s="42" t="s">
        <v>354</v>
      </c>
      <c r="U35" s="4"/>
      <c r="V35" s="39" t="s">
        <v>355</v>
      </c>
      <c r="W35" s="39" t="s">
        <v>357</v>
      </c>
      <c r="X35" s="39" t="s">
        <v>358</v>
      </c>
      <c r="Y35" s="48"/>
      <c r="Z35" s="48"/>
      <c r="AA35" s="48"/>
      <c r="AB35" s="48"/>
      <c r="AC35" s="48"/>
      <c r="AD35" s="48"/>
      <c r="AE35" s="51"/>
    </row>
    <row r="36" spans="1:31" s="2" customFormat="1" ht="17.25">
      <c r="A36" s="2" t="s">
        <v>59</v>
      </c>
      <c r="C36" s="33" t="s">
        <v>226</v>
      </c>
      <c r="D36" s="2" t="s">
        <v>60</v>
      </c>
      <c r="E36" s="15" t="s">
        <v>258</v>
      </c>
      <c r="F36" s="15" t="s">
        <v>359</v>
      </c>
      <c r="I36" s="15" t="s">
        <v>16</v>
      </c>
      <c r="J36" s="19" t="s">
        <v>17</v>
      </c>
      <c r="K36" s="19"/>
      <c r="L36" s="19" t="s">
        <v>17</v>
      </c>
      <c r="M36" s="19" t="s">
        <v>17</v>
      </c>
      <c r="N36" s="44"/>
      <c r="O36" s="48"/>
      <c r="P36" s="48"/>
      <c r="Q36" s="4"/>
      <c r="R36" s="4"/>
      <c r="S36" s="4"/>
      <c r="T36" s="4"/>
      <c r="U36" s="4"/>
      <c r="V36" s="39"/>
      <c r="W36" s="39"/>
      <c r="X36" s="39"/>
      <c r="Y36" s="48"/>
      <c r="Z36" s="48"/>
      <c r="AA36" s="48"/>
      <c r="AB36" s="48"/>
      <c r="AC36" s="48"/>
      <c r="AD36" s="48"/>
      <c r="AE36" s="51"/>
    </row>
    <row r="37" spans="1:31" s="9" customFormat="1" ht="17.25">
      <c r="A37" s="9" t="s">
        <v>61</v>
      </c>
      <c r="C37" s="9" t="s">
        <v>66</v>
      </c>
      <c r="D37" s="9" t="s">
        <v>67</v>
      </c>
      <c r="E37" s="14" t="s">
        <v>259</v>
      </c>
      <c r="F37" s="14" t="s">
        <v>359</v>
      </c>
      <c r="G37" s="10"/>
      <c r="H37" s="10"/>
      <c r="I37" s="14">
        <v>0.36</v>
      </c>
      <c r="J37" s="22" t="s">
        <v>17</v>
      </c>
      <c r="K37" s="22" t="s">
        <v>17</v>
      </c>
      <c r="L37" s="22" t="s">
        <v>17</v>
      </c>
      <c r="M37" s="22"/>
      <c r="N37" s="44"/>
      <c r="O37" s="48"/>
      <c r="P37" s="48"/>
      <c r="Q37" s="4" t="s">
        <v>27</v>
      </c>
      <c r="R37" s="4">
        <v>70</v>
      </c>
      <c r="S37" s="4">
        <v>0</v>
      </c>
      <c r="T37" s="4">
        <f>R37+S37</f>
        <v>70</v>
      </c>
      <c r="U37" s="4"/>
      <c r="V37" s="39">
        <f>R37/T37*100</f>
        <v>100</v>
      </c>
      <c r="W37" s="39">
        <f>S37/T37*100</f>
        <v>0</v>
      </c>
      <c r="X37" s="39">
        <f>W37+V37</f>
        <v>100</v>
      </c>
      <c r="Y37" s="48"/>
      <c r="Z37" s="48"/>
      <c r="AA37" s="48"/>
      <c r="AB37" s="48"/>
      <c r="AC37" s="48"/>
      <c r="AD37" s="48"/>
      <c r="AE37" s="55"/>
    </row>
    <row r="38" spans="1:31" s="9" customFormat="1" ht="17.25">
      <c r="A38" s="9" t="s">
        <v>62</v>
      </c>
      <c r="C38" s="9" t="s">
        <v>66</v>
      </c>
      <c r="D38" s="9" t="s">
        <v>67</v>
      </c>
      <c r="E38" s="14" t="s">
        <v>260</v>
      </c>
      <c r="F38" s="14" t="s">
        <v>359</v>
      </c>
      <c r="I38" s="14" t="s">
        <v>16</v>
      </c>
      <c r="J38" s="22" t="s">
        <v>17</v>
      </c>
      <c r="K38" s="22" t="s">
        <v>17</v>
      </c>
      <c r="L38" s="22" t="s">
        <v>17</v>
      </c>
      <c r="M38" s="22"/>
      <c r="N38" s="44"/>
      <c r="O38" s="48"/>
      <c r="P38" s="48"/>
      <c r="Q38" s="4" t="s">
        <v>54</v>
      </c>
      <c r="R38" s="4">
        <v>30</v>
      </c>
      <c r="S38" s="4">
        <v>0</v>
      </c>
      <c r="T38" s="4">
        <f t="shared" ref="T38:T40" si="6">R38+S38</f>
        <v>30</v>
      </c>
      <c r="U38" s="4"/>
      <c r="V38" s="39">
        <f t="shared" ref="V38:V40" si="7">R38/T38*100</f>
        <v>100</v>
      </c>
      <c r="W38" s="39">
        <f t="shared" ref="W38:W40" si="8">S38/T38*100</f>
        <v>0</v>
      </c>
      <c r="X38" s="39">
        <f t="shared" ref="X38:X40" si="9">W38+V38</f>
        <v>100</v>
      </c>
      <c r="Y38" s="48"/>
      <c r="Z38" s="48"/>
      <c r="AA38" s="48"/>
      <c r="AB38" s="48"/>
      <c r="AC38" s="48"/>
      <c r="AD38" s="48"/>
      <c r="AE38" s="55"/>
    </row>
    <row r="39" spans="1:31" s="9" customFormat="1" ht="17.25">
      <c r="A39" s="9" t="s">
        <v>63</v>
      </c>
      <c r="C39" s="9" t="s">
        <v>66</v>
      </c>
      <c r="D39" s="9" t="s">
        <v>67</v>
      </c>
      <c r="E39" s="14" t="s">
        <v>261</v>
      </c>
      <c r="F39" s="14" t="s">
        <v>359</v>
      </c>
      <c r="I39" s="14">
        <v>1.5</v>
      </c>
      <c r="J39" s="22" t="s">
        <v>17</v>
      </c>
      <c r="K39" s="22" t="s">
        <v>17</v>
      </c>
      <c r="L39" s="22" t="s">
        <v>17</v>
      </c>
      <c r="M39" s="22"/>
      <c r="N39" s="44"/>
      <c r="O39" s="48"/>
      <c r="P39" s="48"/>
      <c r="Q39" s="4" t="s">
        <v>66</v>
      </c>
      <c r="R39" s="4">
        <v>10</v>
      </c>
      <c r="S39" s="4">
        <v>0</v>
      </c>
      <c r="T39" s="4">
        <f t="shared" si="6"/>
        <v>10</v>
      </c>
      <c r="U39" s="4"/>
      <c r="V39" s="39">
        <f t="shared" si="7"/>
        <v>100</v>
      </c>
      <c r="W39" s="39">
        <f t="shared" si="8"/>
        <v>0</v>
      </c>
      <c r="X39" s="39">
        <f t="shared" si="9"/>
        <v>100</v>
      </c>
      <c r="Y39" s="48"/>
      <c r="Z39" s="48"/>
      <c r="AA39" s="48"/>
      <c r="AB39" s="48"/>
      <c r="AC39" s="48"/>
      <c r="AD39" s="48"/>
      <c r="AE39" s="55"/>
    </row>
    <row r="40" spans="1:31" s="9" customFormat="1" ht="17.25">
      <c r="A40" s="9" t="s">
        <v>64</v>
      </c>
      <c r="C40" s="9" t="s">
        <v>66</v>
      </c>
      <c r="D40" s="9" t="s">
        <v>67</v>
      </c>
      <c r="E40" s="14" t="s">
        <v>262</v>
      </c>
      <c r="F40" s="14" t="s">
        <v>359</v>
      </c>
      <c r="I40" s="14">
        <v>0.36</v>
      </c>
      <c r="J40" s="22" t="s">
        <v>17</v>
      </c>
      <c r="K40" s="22" t="s">
        <v>17</v>
      </c>
      <c r="L40" s="22" t="s">
        <v>17</v>
      </c>
      <c r="M40" s="22"/>
      <c r="N40" s="44"/>
      <c r="O40" s="48"/>
      <c r="P40" s="48"/>
      <c r="Q40" s="4" t="s">
        <v>361</v>
      </c>
      <c r="R40" s="4">
        <v>15</v>
      </c>
      <c r="S40" s="4">
        <v>0</v>
      </c>
      <c r="T40" s="4">
        <f t="shared" si="6"/>
        <v>15</v>
      </c>
      <c r="U40" s="4"/>
      <c r="V40" s="39">
        <f t="shared" si="7"/>
        <v>100</v>
      </c>
      <c r="W40" s="39">
        <f t="shared" si="8"/>
        <v>0</v>
      </c>
      <c r="X40" s="39">
        <f t="shared" si="9"/>
        <v>100</v>
      </c>
      <c r="Y40" s="48"/>
      <c r="Z40" s="48"/>
      <c r="AA40" s="48"/>
      <c r="AB40" s="48"/>
      <c r="AC40" s="48"/>
      <c r="AD40" s="48"/>
      <c r="AE40" s="55"/>
    </row>
    <row r="41" spans="1:31" s="9" customFormat="1" ht="17.25">
      <c r="A41" s="9" t="s">
        <v>65</v>
      </c>
      <c r="C41" s="9" t="s">
        <v>66</v>
      </c>
      <c r="D41" s="9" t="s">
        <v>67</v>
      </c>
      <c r="E41" s="14" t="s">
        <v>263</v>
      </c>
      <c r="F41" s="14" t="s">
        <v>359</v>
      </c>
      <c r="I41" s="14" t="s">
        <v>16</v>
      </c>
      <c r="J41" s="22" t="s">
        <v>17</v>
      </c>
      <c r="K41" s="22" t="s">
        <v>17</v>
      </c>
      <c r="L41" s="22" t="s">
        <v>17</v>
      </c>
      <c r="M41" s="22"/>
      <c r="N41" s="44"/>
      <c r="O41" s="48"/>
      <c r="P41" s="48"/>
      <c r="Q41" s="48"/>
      <c r="R41" s="48"/>
      <c r="S41" s="48"/>
      <c r="T41" s="48">
        <f>T37+T38+T39+T40</f>
        <v>125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55"/>
    </row>
    <row r="42" spans="1:31" s="16" customFormat="1" ht="17.25">
      <c r="A42" s="16" t="s">
        <v>68</v>
      </c>
      <c r="C42" s="16" t="s">
        <v>73</v>
      </c>
      <c r="D42" s="16" t="s">
        <v>74</v>
      </c>
      <c r="E42" s="17" t="s">
        <v>264</v>
      </c>
      <c r="F42" s="23"/>
      <c r="G42" s="16">
        <v>15</v>
      </c>
      <c r="H42" s="16">
        <v>0.36</v>
      </c>
      <c r="I42" s="17" t="s">
        <v>16</v>
      </c>
      <c r="J42" s="23"/>
      <c r="K42" s="23" t="s">
        <v>17</v>
      </c>
      <c r="L42" s="23" t="s">
        <v>17</v>
      </c>
      <c r="M42" s="23"/>
      <c r="N42" s="44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56"/>
    </row>
    <row r="43" spans="1:31" s="16" customFormat="1" ht="17.25">
      <c r="A43" s="16" t="s">
        <v>69</v>
      </c>
      <c r="C43" s="16" t="s">
        <v>73</v>
      </c>
      <c r="D43" s="16" t="s">
        <v>74</v>
      </c>
      <c r="E43" s="17" t="s">
        <v>265</v>
      </c>
      <c r="F43" s="23"/>
      <c r="G43" s="16">
        <v>2.1</v>
      </c>
      <c r="H43" s="16">
        <v>0.36</v>
      </c>
      <c r="I43" s="17">
        <v>0.36</v>
      </c>
      <c r="J43" s="23"/>
      <c r="K43" s="23" t="s">
        <v>17</v>
      </c>
      <c r="L43" s="23" t="s">
        <v>17</v>
      </c>
      <c r="M43" s="23"/>
      <c r="N43" s="44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56"/>
    </row>
    <row r="44" spans="1:31" s="16" customFormat="1" ht="17.25">
      <c r="A44" s="16" t="s">
        <v>70</v>
      </c>
      <c r="C44" s="16" t="s">
        <v>73</v>
      </c>
      <c r="D44" s="16" t="s">
        <v>74</v>
      </c>
      <c r="E44" s="17" t="s">
        <v>266</v>
      </c>
      <c r="F44" s="23"/>
      <c r="G44" s="16">
        <v>4.3</v>
      </c>
      <c r="H44" s="16">
        <v>0.36</v>
      </c>
      <c r="I44" s="17">
        <v>0.36</v>
      </c>
      <c r="J44" s="23"/>
      <c r="K44" s="23" t="s">
        <v>17</v>
      </c>
      <c r="L44" s="23" t="s">
        <v>17</v>
      </c>
      <c r="M44" s="23"/>
      <c r="N44" s="44"/>
      <c r="O44" s="48"/>
      <c r="P44" s="48"/>
      <c r="Q44" s="48"/>
      <c r="R44" s="48" t="s">
        <v>363</v>
      </c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56"/>
    </row>
    <row r="45" spans="1:31" s="16" customFormat="1" ht="17.25">
      <c r="A45" s="16" t="s">
        <v>71</v>
      </c>
      <c r="C45" s="16" t="s">
        <v>73</v>
      </c>
      <c r="D45" s="16" t="s">
        <v>74</v>
      </c>
      <c r="E45" s="17" t="s">
        <v>266</v>
      </c>
      <c r="F45" s="23"/>
      <c r="G45" s="16">
        <v>2.2999999999999998</v>
      </c>
      <c r="H45" s="16">
        <v>0.36</v>
      </c>
      <c r="I45" s="17" t="s">
        <v>16</v>
      </c>
      <c r="J45" s="23"/>
      <c r="K45" s="23" t="s">
        <v>17</v>
      </c>
      <c r="L45" s="23" t="s">
        <v>17</v>
      </c>
      <c r="M45" s="23"/>
      <c r="N45" s="44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56"/>
    </row>
    <row r="46" spans="1:31" s="16" customFormat="1" ht="17.25">
      <c r="A46" s="16" t="s">
        <v>72</v>
      </c>
      <c r="C46" s="16" t="s">
        <v>73</v>
      </c>
      <c r="D46" s="16" t="s">
        <v>74</v>
      </c>
      <c r="E46" s="17" t="s">
        <v>267</v>
      </c>
      <c r="F46" s="23"/>
      <c r="G46" s="16">
        <v>4.3</v>
      </c>
      <c r="H46" s="16" t="s">
        <v>16</v>
      </c>
      <c r="I46" s="17" t="s">
        <v>16</v>
      </c>
      <c r="J46" s="23"/>
      <c r="K46" s="23" t="s">
        <v>17</v>
      </c>
      <c r="L46" s="23" t="s">
        <v>17</v>
      </c>
      <c r="M46" s="23"/>
      <c r="N46" s="44"/>
      <c r="O46" s="48"/>
      <c r="P46" s="48"/>
      <c r="Q46" s="4"/>
      <c r="R46" s="40" t="s">
        <v>17</v>
      </c>
      <c r="S46" s="40" t="s">
        <v>166</v>
      </c>
      <c r="T46" s="42" t="s">
        <v>354</v>
      </c>
      <c r="U46" s="4"/>
      <c r="V46" s="39" t="s">
        <v>355</v>
      </c>
      <c r="W46" s="39" t="s">
        <v>357</v>
      </c>
      <c r="X46" s="39" t="s">
        <v>358</v>
      </c>
      <c r="Y46" s="48"/>
      <c r="Z46" s="48"/>
      <c r="AA46" s="48"/>
      <c r="AB46" s="48"/>
      <c r="AC46" s="48"/>
      <c r="AD46" s="48"/>
      <c r="AE46" s="56"/>
    </row>
    <row r="47" spans="1:31" s="2" customFormat="1" ht="17.25">
      <c r="A47" s="2" t="s">
        <v>76</v>
      </c>
      <c r="C47" s="2" t="s">
        <v>42</v>
      </c>
      <c r="D47" s="2" t="s">
        <v>74</v>
      </c>
      <c r="E47" s="15" t="s">
        <v>250</v>
      </c>
      <c r="F47" s="15" t="s">
        <v>359</v>
      </c>
      <c r="G47" s="2" t="s">
        <v>16</v>
      </c>
      <c r="H47" s="2" t="s">
        <v>16</v>
      </c>
      <c r="I47" s="15" t="s">
        <v>16</v>
      </c>
      <c r="J47" s="19" t="s">
        <v>17</v>
      </c>
      <c r="K47" s="19"/>
      <c r="L47" s="19" t="s">
        <v>17</v>
      </c>
      <c r="M47" s="19" t="s">
        <v>17</v>
      </c>
      <c r="N47" s="44"/>
      <c r="O47" s="48"/>
      <c r="P47" s="48"/>
      <c r="Q47" s="4"/>
      <c r="R47" s="4"/>
      <c r="S47" s="4"/>
      <c r="T47" s="4"/>
      <c r="U47" s="4"/>
      <c r="V47" s="39"/>
      <c r="W47" s="39"/>
      <c r="X47" s="39"/>
      <c r="Y47" s="48"/>
      <c r="Z47" s="48"/>
      <c r="AA47" s="48"/>
      <c r="AB47" s="48"/>
      <c r="AC47" s="48"/>
      <c r="AD47" s="48"/>
      <c r="AE47" s="51"/>
    </row>
    <row r="48" spans="1:31" s="2" customFormat="1" ht="17.25">
      <c r="A48" s="2" t="s">
        <v>77</v>
      </c>
      <c r="C48" s="2" t="s">
        <v>42</v>
      </c>
      <c r="D48" s="2" t="s">
        <v>74</v>
      </c>
      <c r="E48" s="15" t="s">
        <v>268</v>
      </c>
      <c r="F48" s="15" t="s">
        <v>359</v>
      </c>
      <c r="G48" s="2" t="s">
        <v>16</v>
      </c>
      <c r="H48" s="2" t="s">
        <v>16</v>
      </c>
      <c r="I48" s="15" t="s">
        <v>16</v>
      </c>
      <c r="J48" s="19" t="s">
        <v>17</v>
      </c>
      <c r="K48" s="19"/>
      <c r="L48" s="19" t="s">
        <v>17</v>
      </c>
      <c r="M48" s="19" t="s">
        <v>17</v>
      </c>
      <c r="N48" s="44"/>
      <c r="O48" s="48"/>
      <c r="P48" s="48"/>
      <c r="Q48" s="4" t="s">
        <v>27</v>
      </c>
      <c r="R48" s="4">
        <v>19</v>
      </c>
      <c r="S48" s="4">
        <v>1</v>
      </c>
      <c r="T48" s="4">
        <f>R48+S48</f>
        <v>20</v>
      </c>
      <c r="U48" s="4"/>
      <c r="V48" s="39">
        <f>R48/T48*100</f>
        <v>95</v>
      </c>
      <c r="W48" s="39">
        <f>S48/T48*100</f>
        <v>5</v>
      </c>
      <c r="X48" s="39">
        <f>W48+V48</f>
        <v>100</v>
      </c>
      <c r="Y48" s="48"/>
      <c r="Z48" s="48"/>
      <c r="AA48" s="48"/>
      <c r="AB48" s="48"/>
      <c r="AC48" s="48"/>
      <c r="AD48" s="48"/>
      <c r="AE48" s="51"/>
    </row>
    <row r="49" spans="1:31" s="2" customFormat="1" ht="17.25">
      <c r="A49" s="2" t="s">
        <v>78</v>
      </c>
      <c r="C49" s="2" t="s">
        <v>42</v>
      </c>
      <c r="D49" s="2" t="s">
        <v>74</v>
      </c>
      <c r="E49" s="15" t="s">
        <v>269</v>
      </c>
      <c r="F49" s="15" t="s">
        <v>359</v>
      </c>
      <c r="G49" s="2" t="s">
        <v>16</v>
      </c>
      <c r="H49" s="2" t="s">
        <v>16</v>
      </c>
      <c r="I49" s="15" t="s">
        <v>16</v>
      </c>
      <c r="J49" s="19" t="s">
        <v>17</v>
      </c>
      <c r="K49" s="19"/>
      <c r="L49" s="19" t="s">
        <v>17</v>
      </c>
      <c r="M49" s="19" t="s">
        <v>17</v>
      </c>
      <c r="N49" s="44"/>
      <c r="O49" s="48"/>
      <c r="P49" s="48"/>
      <c r="Q49" s="4" t="s">
        <v>54</v>
      </c>
      <c r="R49" s="4">
        <v>16</v>
      </c>
      <c r="S49" s="4">
        <v>4</v>
      </c>
      <c r="T49" s="4">
        <f t="shared" ref="T49:T51" si="10">R49+S49</f>
        <v>20</v>
      </c>
      <c r="U49" s="4"/>
      <c r="V49" s="39">
        <f t="shared" ref="V49:V51" si="11">R49/T49*100</f>
        <v>80</v>
      </c>
      <c r="W49" s="39">
        <f t="shared" ref="W49:W51" si="12">S49/T49*100</f>
        <v>20</v>
      </c>
      <c r="X49" s="39">
        <f t="shared" ref="X49:X51" si="13">W49+V49</f>
        <v>100</v>
      </c>
      <c r="Y49" s="48"/>
      <c r="Z49" s="48"/>
      <c r="AA49" s="48"/>
      <c r="AB49" s="48"/>
      <c r="AC49" s="48"/>
      <c r="AD49" s="48"/>
      <c r="AE49" s="51"/>
    </row>
    <row r="50" spans="1:31" s="2" customFormat="1" ht="17.25">
      <c r="A50" s="2" t="s">
        <v>79</v>
      </c>
      <c r="C50" s="2" t="s">
        <v>42</v>
      </c>
      <c r="D50" s="2" t="s">
        <v>74</v>
      </c>
      <c r="E50" s="15" t="s">
        <v>263</v>
      </c>
      <c r="F50" s="15" t="s">
        <v>359</v>
      </c>
      <c r="G50" s="2" t="s">
        <v>16</v>
      </c>
      <c r="H50" s="2" t="s">
        <v>16</v>
      </c>
      <c r="I50" s="15" t="s">
        <v>16</v>
      </c>
      <c r="J50" s="19" t="s">
        <v>17</v>
      </c>
      <c r="K50" s="19"/>
      <c r="L50" s="19" t="s">
        <v>17</v>
      </c>
      <c r="M50" s="19" t="s">
        <v>17</v>
      </c>
      <c r="N50" s="44"/>
      <c r="O50" s="48"/>
      <c r="P50" s="48"/>
      <c r="Q50" s="4" t="s">
        <v>66</v>
      </c>
      <c r="R50" s="4">
        <v>10</v>
      </c>
      <c r="S50" s="4">
        <v>0</v>
      </c>
      <c r="T50" s="4">
        <f t="shared" si="10"/>
        <v>10</v>
      </c>
      <c r="U50" s="4"/>
      <c r="V50" s="39">
        <f t="shared" si="11"/>
        <v>100</v>
      </c>
      <c r="W50" s="39">
        <f t="shared" si="12"/>
        <v>0</v>
      </c>
      <c r="X50" s="39">
        <f t="shared" si="13"/>
        <v>100</v>
      </c>
      <c r="Y50" s="48"/>
      <c r="Z50" s="48"/>
      <c r="AA50" s="48"/>
      <c r="AB50" s="48"/>
      <c r="AC50" s="48"/>
      <c r="AD50" s="48"/>
      <c r="AE50" s="51"/>
    </row>
    <row r="51" spans="1:31" s="2" customFormat="1" ht="17.25">
      <c r="A51" s="2" t="s">
        <v>80</v>
      </c>
      <c r="C51" s="2" t="s">
        <v>42</v>
      </c>
      <c r="D51" s="2" t="s">
        <v>74</v>
      </c>
      <c r="E51" s="15" t="s">
        <v>269</v>
      </c>
      <c r="F51" s="15" t="s">
        <v>359</v>
      </c>
      <c r="G51" s="2" t="s">
        <v>16</v>
      </c>
      <c r="H51" s="2" t="s">
        <v>16</v>
      </c>
      <c r="I51" s="15" t="s">
        <v>16</v>
      </c>
      <c r="J51" s="19" t="s">
        <v>17</v>
      </c>
      <c r="K51" s="19"/>
      <c r="L51" s="19" t="s">
        <v>17</v>
      </c>
      <c r="M51" s="19" t="s">
        <v>17</v>
      </c>
      <c r="N51" s="44"/>
      <c r="O51" s="48"/>
      <c r="P51" s="48"/>
      <c r="Q51" s="4" t="s">
        <v>361</v>
      </c>
      <c r="R51" s="4">
        <v>26</v>
      </c>
      <c r="S51" s="4">
        <v>1</v>
      </c>
      <c r="T51" s="4">
        <f t="shared" si="10"/>
        <v>27</v>
      </c>
      <c r="U51" s="4"/>
      <c r="V51" s="39">
        <f t="shared" si="11"/>
        <v>96.296296296296291</v>
      </c>
      <c r="W51" s="39">
        <f t="shared" si="12"/>
        <v>3.7037037037037033</v>
      </c>
      <c r="X51" s="39">
        <f t="shared" si="13"/>
        <v>100</v>
      </c>
      <c r="Y51" s="48"/>
      <c r="Z51" s="48"/>
      <c r="AA51" s="48"/>
      <c r="AB51" s="48"/>
      <c r="AC51" s="48"/>
      <c r="AD51" s="48"/>
      <c r="AE51" s="51"/>
    </row>
    <row r="52" spans="1:31" s="2" customFormat="1" ht="17.25">
      <c r="A52" s="2" t="s">
        <v>81</v>
      </c>
      <c r="C52" s="2" t="s">
        <v>27</v>
      </c>
      <c r="D52" s="2" t="s">
        <v>87</v>
      </c>
      <c r="E52" s="15" t="s">
        <v>270</v>
      </c>
      <c r="F52" s="15" t="s">
        <v>359</v>
      </c>
      <c r="G52" s="2" t="s">
        <v>16</v>
      </c>
      <c r="H52" s="2" t="s">
        <v>16</v>
      </c>
      <c r="I52" s="15" t="s">
        <v>16</v>
      </c>
      <c r="J52" s="19"/>
      <c r="K52" s="19"/>
      <c r="L52" s="19" t="s">
        <v>17</v>
      </c>
      <c r="M52" s="19" t="s">
        <v>17</v>
      </c>
      <c r="N52" s="44"/>
      <c r="O52" s="48"/>
      <c r="P52" s="48"/>
      <c r="Q52" s="48"/>
      <c r="R52" s="48">
        <f>71/77*100</f>
        <v>92.20779220779221</v>
      </c>
      <c r="S52" s="48">
        <f>6/77*100</f>
        <v>7.7922077922077921</v>
      </c>
      <c r="T52" s="48">
        <f>T48+T49+T50+T51</f>
        <v>77</v>
      </c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51"/>
    </row>
    <row r="53" spans="1:31" s="2" customFormat="1" ht="17.25">
      <c r="A53" s="2" t="s">
        <v>82</v>
      </c>
      <c r="C53" s="2" t="s">
        <v>27</v>
      </c>
      <c r="D53" s="2" t="s">
        <v>87</v>
      </c>
      <c r="E53" s="15" t="s">
        <v>271</v>
      </c>
      <c r="F53" s="15" t="s">
        <v>359</v>
      </c>
      <c r="G53" s="2" t="s">
        <v>16</v>
      </c>
      <c r="H53" s="2" t="s">
        <v>16</v>
      </c>
      <c r="I53" s="15" t="s">
        <v>16</v>
      </c>
      <c r="J53" s="19"/>
      <c r="K53" s="19"/>
      <c r="L53" s="19" t="s">
        <v>17</v>
      </c>
      <c r="M53" s="19" t="s">
        <v>17</v>
      </c>
      <c r="N53" s="44"/>
      <c r="O53" s="48"/>
      <c r="P53" s="48"/>
      <c r="Q53" s="48"/>
      <c r="R53" s="48"/>
      <c r="S53" s="48">
        <f>R52+S52</f>
        <v>100</v>
      </c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51"/>
    </row>
    <row r="54" spans="1:31" s="2" customFormat="1" ht="17.25">
      <c r="A54" s="2" t="s">
        <v>83</v>
      </c>
      <c r="C54" s="2" t="s">
        <v>27</v>
      </c>
      <c r="D54" s="2" t="s">
        <v>87</v>
      </c>
      <c r="E54" s="15" t="s">
        <v>237</v>
      </c>
      <c r="F54" s="15" t="s">
        <v>359</v>
      </c>
      <c r="G54" s="2" t="s">
        <v>16</v>
      </c>
      <c r="H54" s="2" t="s">
        <v>16</v>
      </c>
      <c r="I54" s="15" t="s">
        <v>16</v>
      </c>
      <c r="J54" s="19"/>
      <c r="K54" s="19"/>
      <c r="L54" s="19" t="s">
        <v>17</v>
      </c>
      <c r="M54" s="19" t="s">
        <v>17</v>
      </c>
      <c r="N54" s="44"/>
      <c r="O54" s="48"/>
      <c r="P54" s="48"/>
      <c r="Q54" s="48"/>
      <c r="R54" s="48" t="s">
        <v>364</v>
      </c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51"/>
    </row>
    <row r="55" spans="1:31" s="2" customFormat="1" ht="17.25">
      <c r="A55" s="2" t="s">
        <v>84</v>
      </c>
      <c r="C55" s="2" t="s">
        <v>27</v>
      </c>
      <c r="D55" s="2" t="s">
        <v>87</v>
      </c>
      <c r="E55" s="15" t="s">
        <v>271</v>
      </c>
      <c r="F55" s="15" t="s">
        <v>359</v>
      </c>
      <c r="G55" s="2" t="s">
        <v>16</v>
      </c>
      <c r="H55" s="2" t="s">
        <v>16</v>
      </c>
      <c r="I55" s="15" t="s">
        <v>16</v>
      </c>
      <c r="J55" s="19"/>
      <c r="K55" s="19"/>
      <c r="L55" s="19" t="s">
        <v>17</v>
      </c>
      <c r="M55" s="19" t="s">
        <v>17</v>
      </c>
      <c r="N55" s="44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51"/>
    </row>
    <row r="56" spans="1:31" s="2" customFormat="1" ht="17.25">
      <c r="A56" s="2" t="s">
        <v>85</v>
      </c>
      <c r="C56" s="2" t="s">
        <v>27</v>
      </c>
      <c r="D56" s="2" t="s">
        <v>87</v>
      </c>
      <c r="E56" s="15" t="s">
        <v>249</v>
      </c>
      <c r="F56" s="15" t="s">
        <v>359</v>
      </c>
      <c r="G56" s="2" t="s">
        <v>16</v>
      </c>
      <c r="H56" s="2" t="s">
        <v>16</v>
      </c>
      <c r="I56" s="15" t="s">
        <v>16</v>
      </c>
      <c r="J56" s="19"/>
      <c r="K56" s="19"/>
      <c r="L56" s="19" t="s">
        <v>17</v>
      </c>
      <c r="M56" s="19" t="s">
        <v>17</v>
      </c>
      <c r="N56" s="44"/>
      <c r="O56" s="48"/>
      <c r="P56" s="48"/>
      <c r="Q56" s="4"/>
      <c r="R56" s="40" t="s">
        <v>17</v>
      </c>
      <c r="S56" s="40" t="s">
        <v>166</v>
      </c>
      <c r="T56" s="42" t="s">
        <v>354</v>
      </c>
      <c r="U56" s="4"/>
      <c r="V56" s="39" t="s">
        <v>355</v>
      </c>
      <c r="W56" s="39" t="s">
        <v>357</v>
      </c>
      <c r="X56" s="39" t="s">
        <v>358</v>
      </c>
      <c r="Y56" s="48"/>
      <c r="Z56" s="48"/>
      <c r="AA56" s="48"/>
      <c r="AB56" s="48"/>
      <c r="AC56" s="48"/>
      <c r="AD56" s="48"/>
      <c r="AE56" s="51"/>
    </row>
    <row r="57" spans="1:31" s="16" customFormat="1" ht="17.25">
      <c r="A57" s="16" t="s">
        <v>88</v>
      </c>
      <c r="C57" s="16" t="s">
        <v>93</v>
      </c>
      <c r="D57" s="18">
        <v>44472</v>
      </c>
      <c r="E57" s="17" t="s">
        <v>272</v>
      </c>
      <c r="F57" s="23"/>
      <c r="G57" s="16">
        <v>2.2999999999999998</v>
      </c>
      <c r="I57" s="17" t="s">
        <v>16</v>
      </c>
      <c r="J57" s="23" t="s">
        <v>17</v>
      </c>
      <c r="K57" s="23" t="s">
        <v>17</v>
      </c>
      <c r="L57" s="23" t="s">
        <v>17</v>
      </c>
      <c r="M57" s="23" t="s">
        <v>17</v>
      </c>
      <c r="N57" s="44"/>
      <c r="O57" s="48"/>
      <c r="P57" s="48"/>
      <c r="Q57" s="4"/>
      <c r="R57" s="4"/>
      <c r="S57" s="4"/>
      <c r="T57" s="4"/>
      <c r="U57" s="4"/>
      <c r="V57" s="39"/>
      <c r="W57" s="39"/>
      <c r="X57" s="39"/>
      <c r="Y57" s="48"/>
      <c r="Z57" s="48"/>
      <c r="AA57" s="48"/>
      <c r="AB57" s="48"/>
      <c r="AC57" s="48"/>
      <c r="AD57" s="48"/>
      <c r="AE57" s="56"/>
    </row>
    <row r="58" spans="1:31" s="16" customFormat="1" ht="17.25">
      <c r="A58" s="16" t="s">
        <v>89</v>
      </c>
      <c r="C58" s="16" t="s">
        <v>93</v>
      </c>
      <c r="D58" s="18">
        <v>44472</v>
      </c>
      <c r="E58" s="17" t="s">
        <v>273</v>
      </c>
      <c r="F58" s="23"/>
      <c r="G58" s="16">
        <v>9.3000000000000007</v>
      </c>
      <c r="I58" s="17">
        <v>2.2999999999999998</v>
      </c>
      <c r="J58" s="23" t="s">
        <v>17</v>
      </c>
      <c r="K58" s="23" t="s">
        <v>17</v>
      </c>
      <c r="L58" s="23" t="s">
        <v>17</v>
      </c>
      <c r="M58" s="23" t="s">
        <v>17</v>
      </c>
      <c r="N58" s="44"/>
      <c r="O58" s="48"/>
      <c r="P58" s="48"/>
      <c r="Q58" s="4" t="s">
        <v>27</v>
      </c>
      <c r="R58" s="4">
        <v>105</v>
      </c>
      <c r="S58" s="4">
        <v>0</v>
      </c>
      <c r="T58" s="4">
        <f>S58+R58</f>
        <v>105</v>
      </c>
      <c r="U58" s="4"/>
      <c r="V58" s="39">
        <f>R58/T58*100</f>
        <v>100</v>
      </c>
      <c r="W58" s="39">
        <f>S58/T58*100</f>
        <v>0</v>
      </c>
      <c r="X58" s="39">
        <f>W58+V58</f>
        <v>100</v>
      </c>
      <c r="Y58" s="48"/>
      <c r="Z58" s="48"/>
      <c r="AA58" s="48"/>
      <c r="AB58" s="48"/>
      <c r="AC58" s="48"/>
      <c r="AD58" s="48"/>
      <c r="AE58" s="56"/>
    </row>
    <row r="59" spans="1:31" s="16" customFormat="1" ht="17.25">
      <c r="A59" s="16" t="s">
        <v>90</v>
      </c>
      <c r="C59" s="16" t="s">
        <v>93</v>
      </c>
      <c r="D59" s="18">
        <v>44472</v>
      </c>
      <c r="E59" s="17" t="s">
        <v>274</v>
      </c>
      <c r="F59" s="23"/>
      <c r="G59" s="16">
        <v>9.3000000000000007</v>
      </c>
      <c r="I59" s="17">
        <v>0.36</v>
      </c>
      <c r="J59" s="23" t="s">
        <v>17</v>
      </c>
      <c r="K59" s="23" t="s">
        <v>17</v>
      </c>
      <c r="L59" s="23" t="s">
        <v>17</v>
      </c>
      <c r="M59" s="23" t="s">
        <v>17</v>
      </c>
      <c r="N59" s="44"/>
      <c r="O59" s="48"/>
      <c r="P59" s="48"/>
      <c r="Q59" s="4" t="s">
        <v>54</v>
      </c>
      <c r="R59" s="4">
        <v>30</v>
      </c>
      <c r="S59" s="4">
        <v>0</v>
      </c>
      <c r="T59" s="4">
        <f t="shared" ref="T59:T61" si="14">S59+R59</f>
        <v>30</v>
      </c>
      <c r="U59" s="4"/>
      <c r="V59" s="39">
        <f t="shared" ref="V59:V61" si="15">R59/T59*100</f>
        <v>100</v>
      </c>
      <c r="W59" s="39">
        <f t="shared" ref="W59:W61" si="16">S59/T59*100</f>
        <v>0</v>
      </c>
      <c r="X59" s="39">
        <f t="shared" ref="X59:X61" si="17">W59+V59</f>
        <v>100</v>
      </c>
      <c r="Y59" s="48"/>
      <c r="Z59" s="48"/>
      <c r="AA59" s="48"/>
      <c r="AB59" s="48"/>
      <c r="AC59" s="48"/>
      <c r="AD59" s="48"/>
      <c r="AE59" s="56"/>
    </row>
    <row r="60" spans="1:31" s="16" customFormat="1" ht="17.25">
      <c r="A60" s="16" t="s">
        <v>91</v>
      </c>
      <c r="C60" s="16" t="s">
        <v>93</v>
      </c>
      <c r="D60" s="18">
        <v>44472</v>
      </c>
      <c r="E60" s="17" t="s">
        <v>274</v>
      </c>
      <c r="F60" s="23"/>
      <c r="G60" s="16">
        <v>43</v>
      </c>
      <c r="I60" s="17">
        <v>0.92</v>
      </c>
      <c r="J60" s="23" t="s">
        <v>17</v>
      </c>
      <c r="K60" s="23" t="s">
        <v>17</v>
      </c>
      <c r="L60" s="23" t="s">
        <v>17</v>
      </c>
      <c r="M60" s="23" t="s">
        <v>17</v>
      </c>
      <c r="N60" s="44"/>
      <c r="O60" s="48"/>
      <c r="P60" s="48"/>
      <c r="Q60" s="4" t="s">
        <v>66</v>
      </c>
      <c r="R60" s="4">
        <v>10</v>
      </c>
      <c r="S60" s="4">
        <v>0</v>
      </c>
      <c r="T60" s="4">
        <f t="shared" si="14"/>
        <v>10</v>
      </c>
      <c r="U60" s="4"/>
      <c r="V60" s="39">
        <f t="shared" si="15"/>
        <v>100</v>
      </c>
      <c r="W60" s="39">
        <f t="shared" si="16"/>
        <v>0</v>
      </c>
      <c r="X60" s="39">
        <f t="shared" si="17"/>
        <v>100</v>
      </c>
      <c r="Y60" s="48"/>
      <c r="Z60" s="48"/>
      <c r="AA60" s="48"/>
      <c r="AB60" s="48"/>
      <c r="AC60" s="48"/>
      <c r="AD60" s="48"/>
      <c r="AE60" s="56"/>
    </row>
    <row r="61" spans="1:31" s="16" customFormat="1" ht="17.25">
      <c r="A61" s="16" t="s">
        <v>92</v>
      </c>
      <c r="C61" s="16" t="s">
        <v>93</v>
      </c>
      <c r="D61" s="18">
        <v>44472</v>
      </c>
      <c r="E61" s="17" t="s">
        <v>275</v>
      </c>
      <c r="F61" s="23"/>
      <c r="G61" s="16">
        <v>43</v>
      </c>
      <c r="I61" s="17">
        <v>0.74</v>
      </c>
      <c r="J61" s="23" t="s">
        <v>17</v>
      </c>
      <c r="K61" s="23" t="s">
        <v>17</v>
      </c>
      <c r="L61" s="23" t="s">
        <v>17</v>
      </c>
      <c r="M61" s="23" t="s">
        <v>17</v>
      </c>
      <c r="N61" s="44"/>
      <c r="O61" s="48"/>
      <c r="P61" s="48"/>
      <c r="Q61" s="4" t="s">
        <v>361</v>
      </c>
      <c r="R61" s="4">
        <v>27</v>
      </c>
      <c r="S61" s="4">
        <v>0</v>
      </c>
      <c r="T61" s="4">
        <f t="shared" si="14"/>
        <v>27</v>
      </c>
      <c r="U61" s="4"/>
      <c r="V61" s="39">
        <f t="shared" si="15"/>
        <v>100</v>
      </c>
      <c r="W61" s="39">
        <f t="shared" si="16"/>
        <v>0</v>
      </c>
      <c r="X61" s="39">
        <f t="shared" si="17"/>
        <v>100</v>
      </c>
      <c r="Y61" s="48"/>
      <c r="Z61" s="48"/>
      <c r="AA61" s="48"/>
      <c r="AB61" s="48"/>
      <c r="AC61" s="48"/>
      <c r="AD61" s="48"/>
      <c r="AE61" s="56"/>
    </row>
    <row r="62" spans="1:31" s="5" customFormat="1" ht="17.25">
      <c r="A62" s="5" t="s">
        <v>94</v>
      </c>
      <c r="C62" s="5" t="s">
        <v>54</v>
      </c>
      <c r="D62" s="5" t="s">
        <v>99</v>
      </c>
      <c r="E62" s="12" t="s">
        <v>269</v>
      </c>
      <c r="F62" s="12" t="s">
        <v>359</v>
      </c>
      <c r="G62" s="5" t="s">
        <v>16</v>
      </c>
      <c r="H62" s="5" t="s">
        <v>16</v>
      </c>
      <c r="I62" s="12" t="s">
        <v>16</v>
      </c>
      <c r="J62" s="20" t="s">
        <v>17</v>
      </c>
      <c r="K62" s="20" t="s">
        <v>17</v>
      </c>
      <c r="L62" s="20" t="s">
        <v>17</v>
      </c>
      <c r="M62" s="20"/>
      <c r="N62" s="44"/>
      <c r="O62" s="48"/>
      <c r="P62" s="48"/>
      <c r="Q62" s="48"/>
      <c r="R62" s="48"/>
      <c r="S62" s="48"/>
      <c r="T62" s="48">
        <f>T58+T59+T60+T61</f>
        <v>172</v>
      </c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52"/>
    </row>
    <row r="63" spans="1:31" s="5" customFormat="1" ht="17.25">
      <c r="A63" s="5" t="s">
        <v>95</v>
      </c>
      <c r="C63" s="5" t="s">
        <v>54</v>
      </c>
      <c r="D63" s="5" t="s">
        <v>99</v>
      </c>
      <c r="E63" s="12" t="s">
        <v>276</v>
      </c>
      <c r="F63" s="12" t="s">
        <v>359</v>
      </c>
      <c r="G63" s="5" t="s">
        <v>16</v>
      </c>
      <c r="H63" s="5" t="s">
        <v>16</v>
      </c>
      <c r="I63" s="12" t="s">
        <v>16</v>
      </c>
      <c r="J63" s="20" t="s">
        <v>17</v>
      </c>
      <c r="K63" s="20" t="s">
        <v>17</v>
      </c>
      <c r="L63" s="20" t="s">
        <v>17</v>
      </c>
      <c r="M63" s="20"/>
      <c r="N63" s="44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52"/>
    </row>
    <row r="64" spans="1:31" s="5" customFormat="1" ht="17.25">
      <c r="A64" s="5" t="s">
        <v>96</v>
      </c>
      <c r="C64" s="5" t="s">
        <v>54</v>
      </c>
      <c r="D64" s="5" t="s">
        <v>99</v>
      </c>
      <c r="E64" s="12" t="s">
        <v>277</v>
      </c>
      <c r="F64" s="12" t="s">
        <v>359</v>
      </c>
      <c r="G64" s="5" t="s">
        <v>16</v>
      </c>
      <c r="H64" s="5" t="s">
        <v>16</v>
      </c>
      <c r="I64" s="12" t="s">
        <v>16</v>
      </c>
      <c r="J64" s="20" t="s">
        <v>17</v>
      </c>
      <c r="K64" s="20" t="s">
        <v>17</v>
      </c>
      <c r="L64" s="20" t="s">
        <v>17</v>
      </c>
      <c r="M64" s="20"/>
      <c r="N64" s="44"/>
      <c r="O64" s="48"/>
      <c r="P64" s="48"/>
      <c r="Q64" s="48"/>
      <c r="R64" s="48" t="s">
        <v>365</v>
      </c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52"/>
    </row>
    <row r="65" spans="1:31" s="5" customFormat="1" ht="17.25">
      <c r="A65" s="5" t="s">
        <v>97</v>
      </c>
      <c r="C65" s="5" t="s">
        <v>54</v>
      </c>
      <c r="D65" s="5" t="s">
        <v>99</v>
      </c>
      <c r="E65" s="12" t="s">
        <v>278</v>
      </c>
      <c r="F65" s="12" t="s">
        <v>359</v>
      </c>
      <c r="G65" s="5" t="s">
        <v>16</v>
      </c>
      <c r="H65" s="5" t="s">
        <v>16</v>
      </c>
      <c r="I65" s="12" t="s">
        <v>16</v>
      </c>
      <c r="J65" s="20" t="s">
        <v>17</v>
      </c>
      <c r="K65" s="20" t="s">
        <v>17</v>
      </c>
      <c r="L65" s="20" t="s">
        <v>17</v>
      </c>
      <c r="M65" s="20"/>
      <c r="N65" s="44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52"/>
    </row>
    <row r="66" spans="1:31" s="5" customFormat="1" ht="17.25">
      <c r="A66" s="5" t="s">
        <v>98</v>
      </c>
      <c r="C66" s="5" t="s">
        <v>54</v>
      </c>
      <c r="D66" s="5" t="s">
        <v>99</v>
      </c>
      <c r="E66" s="12" t="s">
        <v>278</v>
      </c>
      <c r="F66" s="12" t="s">
        <v>359</v>
      </c>
      <c r="G66" s="5" t="s">
        <v>16</v>
      </c>
      <c r="H66" s="5" t="s">
        <v>16</v>
      </c>
      <c r="I66" s="12" t="s">
        <v>16</v>
      </c>
      <c r="J66" s="20" t="s">
        <v>17</v>
      </c>
      <c r="K66" s="20" t="s">
        <v>17</v>
      </c>
      <c r="L66" s="20" t="s">
        <v>17</v>
      </c>
      <c r="M66" s="20"/>
      <c r="N66" s="44"/>
      <c r="O66" s="48"/>
      <c r="P66" s="48"/>
      <c r="Q66" s="4"/>
      <c r="R66" s="40" t="s">
        <v>17</v>
      </c>
      <c r="S66" s="40" t="s">
        <v>166</v>
      </c>
      <c r="T66" s="42" t="s">
        <v>354</v>
      </c>
      <c r="U66" s="4"/>
      <c r="V66" s="39" t="s">
        <v>355</v>
      </c>
      <c r="W66" s="39" t="s">
        <v>357</v>
      </c>
      <c r="X66" s="39" t="s">
        <v>358</v>
      </c>
      <c r="Y66" s="48"/>
      <c r="Z66" s="48"/>
      <c r="AA66" s="48"/>
      <c r="AB66" s="48"/>
      <c r="AC66" s="48"/>
      <c r="AD66" s="48"/>
      <c r="AE66" s="52"/>
    </row>
    <row r="67" spans="1:31" s="16" customFormat="1" ht="17.25">
      <c r="A67" s="16" t="s">
        <v>100</v>
      </c>
      <c r="C67" s="16" t="s">
        <v>105</v>
      </c>
      <c r="D67" s="16" t="s">
        <v>99</v>
      </c>
      <c r="E67" s="17" t="s">
        <v>234</v>
      </c>
      <c r="F67" s="17" t="s">
        <v>359</v>
      </c>
      <c r="G67" s="16" t="s">
        <v>16</v>
      </c>
      <c r="H67" s="16" t="s">
        <v>16</v>
      </c>
      <c r="I67" s="17" t="s">
        <v>16</v>
      </c>
      <c r="J67" s="23" t="s">
        <v>17</v>
      </c>
      <c r="K67" s="23" t="s">
        <v>17</v>
      </c>
      <c r="L67" s="23" t="s">
        <v>17</v>
      </c>
      <c r="M67" s="23"/>
      <c r="N67" s="44"/>
      <c r="O67" s="48"/>
      <c r="P67" s="48"/>
      <c r="Q67" s="4"/>
      <c r="R67" s="4"/>
      <c r="S67" s="4"/>
      <c r="T67" s="4"/>
      <c r="U67" s="4"/>
      <c r="V67" s="39"/>
      <c r="W67" s="39"/>
      <c r="X67" s="39"/>
      <c r="Y67" s="48"/>
      <c r="Z67" s="48"/>
      <c r="AA67" s="48"/>
      <c r="AB67" s="48"/>
      <c r="AC67" s="48"/>
      <c r="AD67" s="48"/>
      <c r="AE67" s="56"/>
    </row>
    <row r="68" spans="1:31" s="16" customFormat="1" ht="17.25">
      <c r="A68" s="16" t="s">
        <v>101</v>
      </c>
      <c r="C68" s="16" t="s">
        <v>105</v>
      </c>
      <c r="D68" s="16" t="s">
        <v>99</v>
      </c>
      <c r="E68" s="17" t="s">
        <v>268</v>
      </c>
      <c r="F68" s="17" t="s">
        <v>359</v>
      </c>
      <c r="G68" s="16" t="s">
        <v>16</v>
      </c>
      <c r="H68" s="16" t="s">
        <v>16</v>
      </c>
      <c r="I68" s="17" t="s">
        <v>16</v>
      </c>
      <c r="J68" s="23" t="s">
        <v>17</v>
      </c>
      <c r="K68" s="23" t="s">
        <v>17</v>
      </c>
      <c r="L68" s="23" t="s">
        <v>17</v>
      </c>
      <c r="M68" s="23"/>
      <c r="N68" s="44"/>
      <c r="O68" s="48"/>
      <c r="P68" s="48"/>
      <c r="Q68" s="4" t="s">
        <v>27</v>
      </c>
      <c r="R68" s="4">
        <v>95</v>
      </c>
      <c r="S68" s="4">
        <v>0</v>
      </c>
      <c r="T68" s="4">
        <f>R68+S68</f>
        <v>95</v>
      </c>
      <c r="U68" s="4"/>
      <c r="V68" s="39">
        <f>R68/T68*100</f>
        <v>100</v>
      </c>
      <c r="W68" s="39">
        <f>S68/T68*100</f>
        <v>0</v>
      </c>
      <c r="X68" s="39">
        <f>V68+W68</f>
        <v>100</v>
      </c>
      <c r="Y68" s="48"/>
      <c r="Z68" s="48"/>
      <c r="AA68" s="48"/>
      <c r="AB68" s="48"/>
      <c r="AC68" s="48"/>
      <c r="AD68" s="48"/>
      <c r="AE68" s="56"/>
    </row>
    <row r="69" spans="1:31" s="16" customFormat="1" ht="17.25">
      <c r="A69" s="16" t="s">
        <v>102</v>
      </c>
      <c r="C69" s="16" t="s">
        <v>105</v>
      </c>
      <c r="D69" s="16" t="s">
        <v>99</v>
      </c>
      <c r="E69" s="17" t="s">
        <v>237</v>
      </c>
      <c r="F69" s="17" t="s">
        <v>359</v>
      </c>
      <c r="G69" s="16" t="s">
        <v>16</v>
      </c>
      <c r="H69" s="16" t="s">
        <v>16</v>
      </c>
      <c r="I69" s="17" t="s">
        <v>16</v>
      </c>
      <c r="J69" s="23" t="s">
        <v>17</v>
      </c>
      <c r="K69" s="23" t="s">
        <v>17</v>
      </c>
      <c r="L69" s="23" t="s">
        <v>17</v>
      </c>
      <c r="M69" s="23"/>
      <c r="N69" s="44"/>
      <c r="O69" s="48"/>
      <c r="P69" s="48"/>
      <c r="Q69" s="4" t="s">
        <v>54</v>
      </c>
      <c r="R69" s="4">
        <v>5</v>
      </c>
      <c r="S69" s="4">
        <v>0</v>
      </c>
      <c r="T69" s="4">
        <f t="shared" ref="T69:T71" si="18">R69+S69</f>
        <v>5</v>
      </c>
      <c r="U69" s="4"/>
      <c r="V69" s="39">
        <f t="shared" ref="V69:V71" si="19">R69/T69*100</f>
        <v>100</v>
      </c>
      <c r="W69" s="39">
        <f t="shared" ref="W69:W71" si="20">S69/T69*100</f>
        <v>0</v>
      </c>
      <c r="X69" s="39">
        <f t="shared" ref="X69:X71" si="21">V69+W69</f>
        <v>100</v>
      </c>
      <c r="Y69" s="48"/>
      <c r="Z69" s="48"/>
      <c r="AA69" s="48"/>
      <c r="AB69" s="48"/>
      <c r="AC69" s="48"/>
      <c r="AD69" s="48"/>
      <c r="AE69" s="56"/>
    </row>
    <row r="70" spans="1:31" s="16" customFormat="1" ht="17.25">
      <c r="A70" s="16" t="s">
        <v>103</v>
      </c>
      <c r="C70" s="16" t="s">
        <v>105</v>
      </c>
      <c r="D70" s="16" t="s">
        <v>99</v>
      </c>
      <c r="E70" s="17" t="s">
        <v>263</v>
      </c>
      <c r="F70" s="17" t="s">
        <v>359</v>
      </c>
      <c r="G70" s="16" t="s">
        <v>16</v>
      </c>
      <c r="H70" s="16" t="s">
        <v>16</v>
      </c>
      <c r="I70" s="17" t="s">
        <v>16</v>
      </c>
      <c r="J70" s="23" t="s">
        <v>17</v>
      </c>
      <c r="K70" s="23" t="s">
        <v>17</v>
      </c>
      <c r="L70" s="23" t="s">
        <v>17</v>
      </c>
      <c r="M70" s="23"/>
      <c r="N70" s="44"/>
      <c r="O70" s="48"/>
      <c r="P70" s="48"/>
      <c r="Q70" s="4" t="s">
        <v>66</v>
      </c>
      <c r="R70" s="4">
        <v>0</v>
      </c>
      <c r="S70" s="4">
        <v>0</v>
      </c>
      <c r="T70" s="4">
        <f t="shared" si="18"/>
        <v>0</v>
      </c>
      <c r="U70" s="4"/>
      <c r="V70" s="39">
        <v>100</v>
      </c>
      <c r="W70" s="39">
        <v>0</v>
      </c>
      <c r="X70" s="39">
        <f t="shared" si="21"/>
        <v>100</v>
      </c>
      <c r="Y70" s="48"/>
      <c r="Z70" s="48"/>
      <c r="AA70" s="48"/>
      <c r="AB70" s="48"/>
      <c r="AC70" s="48"/>
      <c r="AD70" s="48"/>
      <c r="AE70" s="56"/>
    </row>
    <row r="71" spans="1:31" s="16" customFormat="1" ht="17.25">
      <c r="A71" s="16" t="s">
        <v>104</v>
      </c>
      <c r="C71" s="16" t="s">
        <v>105</v>
      </c>
      <c r="D71" s="16" t="s">
        <v>99</v>
      </c>
      <c r="E71" s="17" t="s">
        <v>268</v>
      </c>
      <c r="F71" s="17" t="s">
        <v>359</v>
      </c>
      <c r="G71" s="16" t="s">
        <v>16</v>
      </c>
      <c r="H71" s="16" t="s">
        <v>16</v>
      </c>
      <c r="I71" s="17" t="s">
        <v>16</v>
      </c>
      <c r="J71" s="23" t="s">
        <v>17</v>
      </c>
      <c r="K71" s="23" t="s">
        <v>17</v>
      </c>
      <c r="L71" s="23" t="s">
        <v>17</v>
      </c>
      <c r="M71" s="23"/>
      <c r="N71" s="44"/>
      <c r="O71" s="48"/>
      <c r="P71" s="48"/>
      <c r="Q71" s="4" t="s">
        <v>361</v>
      </c>
      <c r="R71" s="4">
        <v>10</v>
      </c>
      <c r="S71" s="4">
        <v>0</v>
      </c>
      <c r="T71" s="4">
        <f t="shared" si="18"/>
        <v>10</v>
      </c>
      <c r="U71" s="4"/>
      <c r="V71" s="39">
        <f t="shared" si="19"/>
        <v>100</v>
      </c>
      <c r="W71" s="39">
        <f t="shared" si="20"/>
        <v>0</v>
      </c>
      <c r="X71" s="39">
        <f t="shared" si="21"/>
        <v>100</v>
      </c>
      <c r="Y71" s="48"/>
      <c r="Z71" s="48"/>
      <c r="AA71" s="48"/>
      <c r="AB71" s="48"/>
      <c r="AC71" s="48"/>
      <c r="AD71" s="48"/>
      <c r="AE71" s="56"/>
    </row>
    <row r="72" spans="1:31" s="2" customFormat="1" ht="17.25">
      <c r="A72" s="2" t="s">
        <v>106</v>
      </c>
      <c r="C72" s="2" t="s">
        <v>42</v>
      </c>
      <c r="D72" s="2" t="s">
        <v>75</v>
      </c>
      <c r="E72" s="15" t="s">
        <v>276</v>
      </c>
      <c r="F72" s="15" t="s">
        <v>359</v>
      </c>
      <c r="I72" s="15">
        <v>0.36</v>
      </c>
      <c r="J72" s="19" t="s">
        <v>17</v>
      </c>
      <c r="K72" s="19"/>
      <c r="L72" s="19" t="s">
        <v>17</v>
      </c>
      <c r="M72" s="19" t="s">
        <v>17</v>
      </c>
      <c r="N72" s="44"/>
      <c r="O72" s="48"/>
      <c r="P72" s="48"/>
      <c r="Q72" s="48"/>
      <c r="R72" s="48"/>
      <c r="S72" s="48"/>
      <c r="T72" s="48">
        <f>T68+T69+T70+T71</f>
        <v>110</v>
      </c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51"/>
    </row>
    <row r="73" spans="1:31" s="2" customFormat="1" ht="17.25">
      <c r="A73" s="2" t="s">
        <v>107</v>
      </c>
      <c r="C73" s="2" t="s">
        <v>42</v>
      </c>
      <c r="D73" s="2" t="s">
        <v>75</v>
      </c>
      <c r="E73" s="15" t="s">
        <v>278</v>
      </c>
      <c r="F73" s="15" t="s">
        <v>359</v>
      </c>
      <c r="I73" s="15" t="s">
        <v>16</v>
      </c>
      <c r="J73" s="19" t="s">
        <v>17</v>
      </c>
      <c r="K73" s="19"/>
      <c r="L73" s="19" t="s">
        <v>17</v>
      </c>
      <c r="M73" s="19" t="s">
        <v>17</v>
      </c>
      <c r="N73" s="44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51"/>
    </row>
    <row r="74" spans="1:31" s="2" customFormat="1" ht="17.25">
      <c r="A74" s="2" t="s">
        <v>108</v>
      </c>
      <c r="C74" s="2" t="s">
        <v>42</v>
      </c>
      <c r="D74" s="2" t="s">
        <v>75</v>
      </c>
      <c r="E74" s="15" t="s">
        <v>278</v>
      </c>
      <c r="F74" s="15" t="s">
        <v>359</v>
      </c>
      <c r="I74" s="15" t="s">
        <v>16</v>
      </c>
      <c r="J74" s="19" t="s">
        <v>17</v>
      </c>
      <c r="K74" s="19"/>
      <c r="L74" s="19" t="s">
        <v>17</v>
      </c>
      <c r="M74" s="19" t="s">
        <v>17</v>
      </c>
      <c r="N74" s="44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51"/>
    </row>
    <row r="75" spans="1:31" s="2" customFormat="1" ht="17.25">
      <c r="A75" s="2" t="s">
        <v>109</v>
      </c>
      <c r="C75" s="2" t="s">
        <v>42</v>
      </c>
      <c r="D75" s="2" t="s">
        <v>75</v>
      </c>
      <c r="E75" s="15" t="s">
        <v>278</v>
      </c>
      <c r="F75" s="15" t="s">
        <v>359</v>
      </c>
      <c r="I75" s="15" t="s">
        <v>16</v>
      </c>
      <c r="J75" s="19" t="s">
        <v>17</v>
      </c>
      <c r="K75" s="19"/>
      <c r="L75" s="19" t="s">
        <v>17</v>
      </c>
      <c r="M75" s="19" t="s">
        <v>17</v>
      </c>
      <c r="N75" s="44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51"/>
    </row>
    <row r="76" spans="1:31" s="2" customFormat="1" ht="17.25">
      <c r="A76" s="2" t="s">
        <v>110</v>
      </c>
      <c r="C76" s="2" t="s">
        <v>42</v>
      </c>
      <c r="D76" s="2" t="s">
        <v>75</v>
      </c>
      <c r="E76" s="15" t="s">
        <v>270</v>
      </c>
      <c r="F76" s="15" t="s">
        <v>359</v>
      </c>
      <c r="I76" s="15" t="s">
        <v>16</v>
      </c>
      <c r="J76" s="19" t="s">
        <v>17</v>
      </c>
      <c r="K76" s="19"/>
      <c r="L76" s="19" t="s">
        <v>17</v>
      </c>
      <c r="M76" s="19" t="s">
        <v>17</v>
      </c>
      <c r="N76" s="44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51"/>
    </row>
    <row r="77" spans="1:31" s="2" customFormat="1" ht="17.25">
      <c r="A77" s="2" t="s">
        <v>111</v>
      </c>
      <c r="C77" s="2" t="s">
        <v>116</v>
      </c>
      <c r="D77" s="3">
        <v>44474</v>
      </c>
      <c r="E77" s="15" t="s">
        <v>279</v>
      </c>
      <c r="F77" s="15" t="s">
        <v>359</v>
      </c>
      <c r="G77" s="2" t="s">
        <v>16</v>
      </c>
      <c r="H77" s="2" t="s">
        <v>16</v>
      </c>
      <c r="I77" s="15" t="s">
        <v>16</v>
      </c>
      <c r="J77" s="19" t="s">
        <v>17</v>
      </c>
      <c r="K77" s="19"/>
      <c r="L77" s="19" t="s">
        <v>17</v>
      </c>
      <c r="M77" s="19" t="s">
        <v>17</v>
      </c>
      <c r="N77" s="44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51"/>
    </row>
    <row r="78" spans="1:31" s="2" customFormat="1" ht="17.25">
      <c r="A78" s="2" t="s">
        <v>112</v>
      </c>
      <c r="C78" s="2" t="s">
        <v>116</v>
      </c>
      <c r="D78" s="3">
        <v>44474</v>
      </c>
      <c r="E78" s="15" t="s">
        <v>337</v>
      </c>
      <c r="F78" s="15" t="s">
        <v>359</v>
      </c>
      <c r="G78" s="2" t="s">
        <v>16</v>
      </c>
      <c r="H78" s="2" t="s">
        <v>16</v>
      </c>
      <c r="I78" s="15" t="s">
        <v>16</v>
      </c>
      <c r="J78" s="19" t="s">
        <v>17</v>
      </c>
      <c r="K78" s="19"/>
      <c r="L78" s="19" t="s">
        <v>17</v>
      </c>
      <c r="M78" s="19" t="s">
        <v>17</v>
      </c>
      <c r="N78" s="44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51"/>
    </row>
    <row r="79" spans="1:31" s="2" customFormat="1" ht="17.25">
      <c r="A79" s="2" t="s">
        <v>113</v>
      </c>
      <c r="C79" s="2" t="s">
        <v>116</v>
      </c>
      <c r="D79" s="3">
        <v>44474</v>
      </c>
      <c r="E79" s="15" t="s">
        <v>338</v>
      </c>
      <c r="F79" s="15" t="s">
        <v>359</v>
      </c>
      <c r="G79" s="2" t="s">
        <v>16</v>
      </c>
      <c r="H79" s="2" t="s">
        <v>16</v>
      </c>
      <c r="I79" s="15" t="s">
        <v>16</v>
      </c>
      <c r="J79" s="19" t="s">
        <v>17</v>
      </c>
      <c r="K79" s="19"/>
      <c r="L79" s="19" t="s">
        <v>17</v>
      </c>
      <c r="M79" s="19" t="s">
        <v>17</v>
      </c>
      <c r="N79" s="44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51"/>
    </row>
    <row r="80" spans="1:31" s="2" customFormat="1" ht="17.25">
      <c r="A80" s="2" t="s">
        <v>114</v>
      </c>
      <c r="C80" s="2" t="s">
        <v>116</v>
      </c>
      <c r="D80" s="3">
        <v>44474</v>
      </c>
      <c r="E80" s="15" t="s">
        <v>339</v>
      </c>
      <c r="F80" s="15" t="s">
        <v>359</v>
      </c>
      <c r="G80" s="2" t="s">
        <v>16</v>
      </c>
      <c r="H80" s="2" t="s">
        <v>16</v>
      </c>
      <c r="I80" s="15" t="s">
        <v>16</v>
      </c>
      <c r="J80" s="19" t="s">
        <v>17</v>
      </c>
      <c r="K80" s="19"/>
      <c r="L80" s="19" t="s">
        <v>17</v>
      </c>
      <c r="M80" s="19" t="s">
        <v>17</v>
      </c>
      <c r="N80" s="44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51"/>
    </row>
    <row r="81" spans="1:31" s="2" customFormat="1" ht="17.25">
      <c r="A81" s="2" t="s">
        <v>115</v>
      </c>
      <c r="C81" s="2" t="s">
        <v>116</v>
      </c>
      <c r="D81" s="3">
        <v>44474</v>
      </c>
      <c r="E81" s="15" t="s">
        <v>340</v>
      </c>
      <c r="F81" s="15" t="s">
        <v>359</v>
      </c>
      <c r="G81" s="2" t="s">
        <v>16</v>
      </c>
      <c r="H81" s="2" t="s">
        <v>16</v>
      </c>
      <c r="I81" s="15" t="s">
        <v>16</v>
      </c>
      <c r="J81" s="19" t="s">
        <v>17</v>
      </c>
      <c r="K81" s="19"/>
      <c r="L81" s="19" t="s">
        <v>17</v>
      </c>
      <c r="M81" s="19" t="s">
        <v>17</v>
      </c>
      <c r="N81" s="44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51"/>
    </row>
    <row r="82" spans="1:31" s="16" customFormat="1" ht="17.25">
      <c r="A82" s="16" t="s">
        <v>117</v>
      </c>
      <c r="C82" s="16" t="s">
        <v>73</v>
      </c>
      <c r="D82" s="16" t="s">
        <v>122</v>
      </c>
      <c r="E82" s="17" t="s">
        <v>341</v>
      </c>
      <c r="F82" s="23"/>
      <c r="G82" s="16">
        <v>9.3000000000000007</v>
      </c>
      <c r="H82" s="16">
        <v>2.2999999999999998</v>
      </c>
      <c r="I82" s="17">
        <v>2.2999999999999998</v>
      </c>
      <c r="J82" s="23"/>
      <c r="K82" s="23" t="s">
        <v>17</v>
      </c>
      <c r="L82" s="23" t="s">
        <v>17</v>
      </c>
      <c r="M82" s="23"/>
      <c r="N82" s="44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56"/>
    </row>
    <row r="83" spans="1:31" s="16" customFormat="1" ht="17.25">
      <c r="A83" s="16" t="s">
        <v>118</v>
      </c>
      <c r="C83" s="16" t="s">
        <v>73</v>
      </c>
      <c r="D83" s="16" t="s">
        <v>122</v>
      </c>
      <c r="E83" s="32" t="s">
        <v>323</v>
      </c>
      <c r="F83" s="23"/>
      <c r="G83" s="16">
        <v>240</v>
      </c>
      <c r="H83" s="16">
        <v>23</v>
      </c>
      <c r="I83" s="17">
        <v>0.92</v>
      </c>
      <c r="J83" s="23"/>
      <c r="K83" s="23" t="s">
        <v>17</v>
      </c>
      <c r="L83" s="23" t="s">
        <v>17</v>
      </c>
      <c r="M83" s="23"/>
      <c r="N83" s="44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56"/>
    </row>
    <row r="84" spans="1:31" s="16" customFormat="1" ht="17.25">
      <c r="A84" s="16" t="s">
        <v>119</v>
      </c>
      <c r="C84" s="16" t="s">
        <v>73</v>
      </c>
      <c r="D84" s="16" t="s">
        <v>122</v>
      </c>
      <c r="E84" s="17" t="s">
        <v>261</v>
      </c>
      <c r="F84" s="23"/>
      <c r="G84" s="16">
        <v>4.3</v>
      </c>
      <c r="H84" s="16">
        <v>0.92</v>
      </c>
      <c r="I84" s="17">
        <v>0.92</v>
      </c>
      <c r="J84" s="23"/>
      <c r="K84" s="23" t="s">
        <v>17</v>
      </c>
      <c r="L84" s="23" t="s">
        <v>17</v>
      </c>
      <c r="M84" s="23"/>
      <c r="N84" s="44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56"/>
    </row>
    <row r="85" spans="1:31" s="16" customFormat="1" ht="17.25">
      <c r="A85" s="16" t="s">
        <v>120</v>
      </c>
      <c r="C85" s="16" t="s">
        <v>73</v>
      </c>
      <c r="D85" s="16" t="s">
        <v>122</v>
      </c>
      <c r="E85" s="17" t="s">
        <v>280</v>
      </c>
      <c r="F85" s="23"/>
      <c r="G85" s="16">
        <v>9.3000000000000007</v>
      </c>
      <c r="H85" s="16">
        <v>4.3</v>
      </c>
      <c r="I85" s="17">
        <v>1.5</v>
      </c>
      <c r="J85" s="23"/>
      <c r="K85" s="23" t="s">
        <v>17</v>
      </c>
      <c r="L85" s="23" t="s">
        <v>17</v>
      </c>
      <c r="M85" s="23"/>
      <c r="N85" s="44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56"/>
    </row>
    <row r="86" spans="1:31" s="16" customFormat="1" ht="17.25">
      <c r="A86" s="16" t="s">
        <v>121</v>
      </c>
      <c r="C86" s="16" t="s">
        <v>73</v>
      </c>
      <c r="D86" s="16" t="s">
        <v>122</v>
      </c>
      <c r="E86" s="17" t="s">
        <v>281</v>
      </c>
      <c r="F86" s="23"/>
      <c r="G86" s="16">
        <v>2.2999999999999998</v>
      </c>
      <c r="H86" s="16">
        <v>0.36</v>
      </c>
      <c r="I86" s="17">
        <v>0.36</v>
      </c>
      <c r="J86" s="23"/>
      <c r="K86" s="23" t="s">
        <v>17</v>
      </c>
      <c r="L86" s="23" t="s">
        <v>17</v>
      </c>
      <c r="M86" s="23"/>
      <c r="N86" s="44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56"/>
    </row>
    <row r="87" spans="1:31" s="5" customFormat="1" ht="17.25">
      <c r="A87" s="5" t="s">
        <v>124</v>
      </c>
      <c r="C87" s="5" t="s">
        <v>123</v>
      </c>
      <c r="D87" s="6">
        <v>44234</v>
      </c>
      <c r="E87" s="12" t="s">
        <v>282</v>
      </c>
      <c r="F87" s="12" t="s">
        <v>359</v>
      </c>
      <c r="G87" s="5" t="s">
        <v>16</v>
      </c>
      <c r="H87" s="5" t="s">
        <v>16</v>
      </c>
      <c r="I87" s="12" t="s">
        <v>16</v>
      </c>
      <c r="J87" s="20" t="s">
        <v>17</v>
      </c>
      <c r="K87" s="20" t="s">
        <v>17</v>
      </c>
      <c r="L87" s="20" t="s">
        <v>17</v>
      </c>
      <c r="M87" s="20"/>
      <c r="N87" s="44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52"/>
    </row>
    <row r="88" spans="1:31" s="5" customFormat="1" ht="17.25">
      <c r="A88" s="5" t="s">
        <v>125</v>
      </c>
      <c r="C88" s="5" t="s">
        <v>123</v>
      </c>
      <c r="D88" s="6">
        <v>44234</v>
      </c>
      <c r="E88" s="12" t="s">
        <v>283</v>
      </c>
      <c r="F88" s="12" t="s">
        <v>359</v>
      </c>
      <c r="G88" s="5" t="s">
        <v>16</v>
      </c>
      <c r="H88" s="5" t="s">
        <v>16</v>
      </c>
      <c r="I88" s="12" t="s">
        <v>16</v>
      </c>
      <c r="J88" s="20" t="s">
        <v>17</v>
      </c>
      <c r="K88" s="20" t="s">
        <v>17</v>
      </c>
      <c r="L88" s="20" t="s">
        <v>17</v>
      </c>
      <c r="M88" s="20"/>
      <c r="N88" s="44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52"/>
    </row>
    <row r="89" spans="1:31" s="5" customFormat="1" ht="17.25">
      <c r="A89" s="5" t="s">
        <v>126</v>
      </c>
      <c r="C89" s="5" t="s">
        <v>123</v>
      </c>
      <c r="D89" s="6">
        <v>44234</v>
      </c>
      <c r="E89" s="12" t="s">
        <v>284</v>
      </c>
      <c r="F89" s="12" t="s">
        <v>359</v>
      </c>
      <c r="G89" s="5" t="s">
        <v>16</v>
      </c>
      <c r="H89" s="5" t="s">
        <v>16</v>
      </c>
      <c r="I89" s="12" t="s">
        <v>16</v>
      </c>
      <c r="J89" s="20" t="s">
        <v>17</v>
      </c>
      <c r="K89" s="20" t="s">
        <v>17</v>
      </c>
      <c r="L89" s="20" t="s">
        <v>17</v>
      </c>
      <c r="M89" s="20"/>
      <c r="N89" s="44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52"/>
    </row>
    <row r="90" spans="1:31" s="5" customFormat="1" ht="17.25">
      <c r="A90" s="5" t="s">
        <v>127</v>
      </c>
      <c r="C90" s="5" t="s">
        <v>123</v>
      </c>
      <c r="D90" s="6">
        <v>44234</v>
      </c>
      <c r="E90" s="12" t="s">
        <v>274</v>
      </c>
      <c r="F90" s="12" t="s">
        <v>359</v>
      </c>
      <c r="G90" s="5" t="s">
        <v>16</v>
      </c>
      <c r="H90" s="5" t="s">
        <v>16</v>
      </c>
      <c r="I90" s="12" t="s">
        <v>16</v>
      </c>
      <c r="J90" s="20" t="s">
        <v>17</v>
      </c>
      <c r="K90" s="20" t="s">
        <v>17</v>
      </c>
      <c r="L90" s="20" t="s">
        <v>17</v>
      </c>
      <c r="M90" s="20"/>
      <c r="N90" s="44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52"/>
    </row>
    <row r="91" spans="1:31" s="5" customFormat="1" ht="17.25">
      <c r="A91" s="5" t="s">
        <v>128</v>
      </c>
      <c r="C91" s="5" t="s">
        <v>123</v>
      </c>
      <c r="D91" s="6">
        <v>44234</v>
      </c>
      <c r="E91" s="12" t="s">
        <v>285</v>
      </c>
      <c r="F91" s="12" t="s">
        <v>359</v>
      </c>
      <c r="G91" s="5" t="s">
        <v>16</v>
      </c>
      <c r="H91" s="5" t="s">
        <v>16</v>
      </c>
      <c r="I91" s="12" t="s">
        <v>16</v>
      </c>
      <c r="J91" s="20" t="s">
        <v>17</v>
      </c>
      <c r="K91" s="20" t="s">
        <v>17</v>
      </c>
      <c r="L91" s="20" t="s">
        <v>17</v>
      </c>
      <c r="M91" s="20"/>
      <c r="N91" s="44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52"/>
    </row>
    <row r="92" spans="1:31" s="2" customFormat="1" ht="17.25">
      <c r="A92" s="2" t="s">
        <v>129</v>
      </c>
      <c r="C92" s="2" t="s">
        <v>42</v>
      </c>
      <c r="D92" s="2" t="s">
        <v>134</v>
      </c>
      <c r="E92" s="15" t="s">
        <v>286</v>
      </c>
      <c r="F92" s="15" t="s">
        <v>359</v>
      </c>
      <c r="I92" s="15" t="s">
        <v>16</v>
      </c>
      <c r="J92" s="19" t="s">
        <v>17</v>
      </c>
      <c r="K92" s="19"/>
      <c r="L92" s="19" t="s">
        <v>17</v>
      </c>
      <c r="M92" s="19" t="s">
        <v>17</v>
      </c>
      <c r="N92" s="44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51"/>
    </row>
    <row r="93" spans="1:31" s="2" customFormat="1" ht="17.25">
      <c r="A93" s="2" t="s">
        <v>130</v>
      </c>
      <c r="C93" s="2" t="s">
        <v>42</v>
      </c>
      <c r="D93" s="2" t="s">
        <v>134</v>
      </c>
      <c r="E93" s="15" t="s">
        <v>276</v>
      </c>
      <c r="F93" s="15" t="s">
        <v>359</v>
      </c>
      <c r="I93" s="15" t="s">
        <v>16</v>
      </c>
      <c r="J93" s="19" t="s">
        <v>17</v>
      </c>
      <c r="K93" s="19"/>
      <c r="L93" s="19" t="s">
        <v>17</v>
      </c>
      <c r="M93" s="19" t="s">
        <v>17</v>
      </c>
      <c r="N93" s="44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51"/>
    </row>
    <row r="94" spans="1:31" s="2" customFormat="1" ht="17.25">
      <c r="A94" s="2" t="s">
        <v>131</v>
      </c>
      <c r="C94" s="2" t="s">
        <v>42</v>
      </c>
      <c r="D94" s="2" t="s">
        <v>134</v>
      </c>
      <c r="E94" s="15" t="s">
        <v>287</v>
      </c>
      <c r="F94" s="15" t="s">
        <v>359</v>
      </c>
      <c r="I94" s="15">
        <v>0.92</v>
      </c>
      <c r="J94" s="19" t="s">
        <v>17</v>
      </c>
      <c r="K94" s="19"/>
      <c r="L94" s="19" t="s">
        <v>17</v>
      </c>
      <c r="M94" s="19" t="s">
        <v>17</v>
      </c>
      <c r="N94" s="44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51"/>
    </row>
    <row r="95" spans="1:31" s="2" customFormat="1" ht="17.25">
      <c r="A95" s="2" t="s">
        <v>132</v>
      </c>
      <c r="C95" s="2" t="s">
        <v>42</v>
      </c>
      <c r="D95" s="2" t="s">
        <v>134</v>
      </c>
      <c r="E95" s="15" t="s">
        <v>276</v>
      </c>
      <c r="F95" s="15" t="s">
        <v>359</v>
      </c>
      <c r="I95" s="15" t="s">
        <v>16</v>
      </c>
      <c r="J95" s="19" t="s">
        <v>17</v>
      </c>
      <c r="K95" s="19"/>
      <c r="L95" s="19" t="s">
        <v>17</v>
      </c>
      <c r="M95" s="19" t="s">
        <v>17</v>
      </c>
      <c r="N95" s="44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51"/>
    </row>
    <row r="96" spans="1:31" s="2" customFormat="1" ht="17.25">
      <c r="A96" s="2" t="s">
        <v>133</v>
      </c>
      <c r="C96" s="2" t="s">
        <v>42</v>
      </c>
      <c r="D96" s="2" t="s">
        <v>134</v>
      </c>
      <c r="E96" s="15" t="s">
        <v>234</v>
      </c>
      <c r="F96" s="15" t="s">
        <v>359</v>
      </c>
      <c r="I96" s="15" t="s">
        <v>16</v>
      </c>
      <c r="J96" s="19" t="s">
        <v>17</v>
      </c>
      <c r="K96" s="19"/>
      <c r="L96" s="19" t="s">
        <v>17</v>
      </c>
      <c r="M96" s="19" t="s">
        <v>17</v>
      </c>
      <c r="N96" s="44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51"/>
    </row>
    <row r="97" spans="1:31" s="2" customFormat="1" ht="17.25">
      <c r="A97" s="2" t="s">
        <v>136</v>
      </c>
      <c r="C97" s="2" t="s">
        <v>184</v>
      </c>
      <c r="D97" s="3">
        <v>44235</v>
      </c>
      <c r="E97" s="30" t="s">
        <v>324</v>
      </c>
      <c r="F97" s="15" t="s">
        <v>359</v>
      </c>
      <c r="I97" s="15">
        <v>4.3</v>
      </c>
      <c r="J97" s="19" t="s">
        <v>17</v>
      </c>
      <c r="K97" s="19"/>
      <c r="L97" s="19" t="s">
        <v>17</v>
      </c>
      <c r="M97" s="19" t="s">
        <v>17</v>
      </c>
      <c r="N97" s="44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51"/>
    </row>
    <row r="98" spans="1:31" s="2" customFormat="1" ht="17.25">
      <c r="A98" s="2" t="s">
        <v>137</v>
      </c>
      <c r="C98" s="2" t="s">
        <v>184</v>
      </c>
      <c r="D98" s="3">
        <v>44235</v>
      </c>
      <c r="E98" s="30" t="s">
        <v>325</v>
      </c>
      <c r="F98" s="15" t="s">
        <v>359</v>
      </c>
      <c r="I98" s="15">
        <v>4.3</v>
      </c>
      <c r="J98" s="19" t="s">
        <v>17</v>
      </c>
      <c r="K98" s="19"/>
      <c r="L98" s="19" t="s">
        <v>17</v>
      </c>
      <c r="M98" s="19" t="s">
        <v>17</v>
      </c>
      <c r="N98" s="44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51"/>
    </row>
    <row r="99" spans="1:31" s="2" customFormat="1" ht="17.25">
      <c r="A99" s="2" t="s">
        <v>138</v>
      </c>
      <c r="C99" s="2" t="s">
        <v>184</v>
      </c>
      <c r="D99" s="3">
        <v>44235</v>
      </c>
      <c r="E99" s="15" t="s">
        <v>342</v>
      </c>
      <c r="F99" s="15" t="s">
        <v>359</v>
      </c>
      <c r="I99" s="15">
        <v>0.36</v>
      </c>
      <c r="J99" s="19" t="s">
        <v>17</v>
      </c>
      <c r="K99" s="19"/>
      <c r="L99" s="19" t="s">
        <v>17</v>
      </c>
      <c r="M99" s="19" t="s">
        <v>17</v>
      </c>
      <c r="N99" s="44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51"/>
    </row>
    <row r="100" spans="1:31" s="2" customFormat="1" ht="17.25">
      <c r="A100" s="2" t="s">
        <v>139</v>
      </c>
      <c r="C100" s="2" t="s">
        <v>184</v>
      </c>
      <c r="D100" s="3">
        <v>44235</v>
      </c>
      <c r="E100" s="15" t="s">
        <v>343</v>
      </c>
      <c r="F100" s="15" t="s">
        <v>359</v>
      </c>
      <c r="I100" s="15">
        <v>4.3</v>
      </c>
      <c r="J100" s="19" t="s">
        <v>17</v>
      </c>
      <c r="K100" s="19"/>
      <c r="L100" s="19" t="s">
        <v>17</v>
      </c>
      <c r="M100" s="19" t="s">
        <v>17</v>
      </c>
      <c r="N100" s="44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51"/>
    </row>
    <row r="101" spans="1:31" s="2" customFormat="1" ht="17.25">
      <c r="A101" s="2" t="s">
        <v>140</v>
      </c>
      <c r="C101" s="2" t="s">
        <v>184</v>
      </c>
      <c r="D101" s="3">
        <v>44235</v>
      </c>
      <c r="E101" s="15" t="s">
        <v>288</v>
      </c>
      <c r="F101" s="15" t="s">
        <v>359</v>
      </c>
      <c r="I101" s="15">
        <v>0.36</v>
      </c>
      <c r="J101" s="19" t="s">
        <v>17</v>
      </c>
      <c r="K101" s="19"/>
      <c r="L101" s="19" t="s">
        <v>17</v>
      </c>
      <c r="M101" s="19" t="s">
        <v>17</v>
      </c>
      <c r="N101" s="44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51"/>
    </row>
    <row r="102" spans="1:31" s="2" customFormat="1" ht="17.25">
      <c r="A102" s="2" t="s">
        <v>142</v>
      </c>
      <c r="C102" s="2" t="s">
        <v>141</v>
      </c>
      <c r="D102" s="2" t="s">
        <v>147</v>
      </c>
      <c r="E102" s="15" t="s">
        <v>289</v>
      </c>
      <c r="F102" s="15" t="s">
        <v>359</v>
      </c>
      <c r="G102" s="2" t="s">
        <v>16</v>
      </c>
      <c r="H102" s="2" t="s">
        <v>16</v>
      </c>
      <c r="I102" s="15" t="s">
        <v>16</v>
      </c>
      <c r="J102" s="19"/>
      <c r="K102" s="19" t="s">
        <v>17</v>
      </c>
      <c r="L102" s="19" t="s">
        <v>17</v>
      </c>
      <c r="M102" s="19"/>
      <c r="N102" s="44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51"/>
    </row>
    <row r="103" spans="1:31" s="2" customFormat="1" ht="17.25">
      <c r="A103" s="2" t="s">
        <v>143</v>
      </c>
      <c r="C103" s="2" t="s">
        <v>141</v>
      </c>
      <c r="D103" s="2" t="s">
        <v>147</v>
      </c>
      <c r="E103" s="15" t="s">
        <v>273</v>
      </c>
      <c r="F103" s="15" t="s">
        <v>359</v>
      </c>
      <c r="G103" s="2" t="s">
        <v>16</v>
      </c>
      <c r="H103" s="2" t="s">
        <v>16</v>
      </c>
      <c r="I103" s="15" t="s">
        <v>16</v>
      </c>
      <c r="J103" s="19"/>
      <c r="K103" s="19" t="s">
        <v>17</v>
      </c>
      <c r="L103" s="19" t="s">
        <v>17</v>
      </c>
      <c r="M103" s="19"/>
      <c r="N103" s="44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51"/>
    </row>
    <row r="104" spans="1:31" s="2" customFormat="1" ht="17.25">
      <c r="A104" s="2" t="s">
        <v>144</v>
      </c>
      <c r="C104" s="2" t="s">
        <v>141</v>
      </c>
      <c r="D104" s="2" t="s">
        <v>147</v>
      </c>
      <c r="E104" s="15" t="s">
        <v>344</v>
      </c>
      <c r="F104" s="15" t="s">
        <v>359</v>
      </c>
      <c r="G104" s="2" t="s">
        <v>16</v>
      </c>
      <c r="H104" s="2" t="s">
        <v>16</v>
      </c>
      <c r="I104" s="15" t="s">
        <v>16</v>
      </c>
      <c r="J104" s="19"/>
      <c r="K104" s="19" t="s">
        <v>17</v>
      </c>
      <c r="L104" s="19" t="s">
        <v>17</v>
      </c>
      <c r="M104" s="19"/>
      <c r="N104" s="44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51"/>
    </row>
    <row r="105" spans="1:31" s="2" customFormat="1" ht="17.25">
      <c r="A105" s="2" t="s">
        <v>145</v>
      </c>
      <c r="C105" s="2" t="s">
        <v>141</v>
      </c>
      <c r="D105" s="2" t="s">
        <v>147</v>
      </c>
      <c r="E105" s="15" t="s">
        <v>290</v>
      </c>
      <c r="F105" s="15" t="s">
        <v>359</v>
      </c>
      <c r="G105" s="2" t="s">
        <v>16</v>
      </c>
      <c r="H105" s="2" t="s">
        <v>16</v>
      </c>
      <c r="I105" s="15" t="s">
        <v>16</v>
      </c>
      <c r="J105" s="19"/>
      <c r="K105" s="19" t="s">
        <v>17</v>
      </c>
      <c r="L105" s="19" t="s">
        <v>17</v>
      </c>
      <c r="M105" s="19"/>
      <c r="N105" s="44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51"/>
    </row>
    <row r="106" spans="1:31" s="2" customFormat="1" ht="17.25">
      <c r="A106" s="2" t="s">
        <v>146</v>
      </c>
      <c r="C106" s="2" t="s">
        <v>141</v>
      </c>
      <c r="D106" s="2" t="s">
        <v>147</v>
      </c>
      <c r="E106" s="15" t="s">
        <v>291</v>
      </c>
      <c r="F106" s="15" t="s">
        <v>359</v>
      </c>
      <c r="G106" s="2" t="s">
        <v>16</v>
      </c>
      <c r="H106" s="2" t="s">
        <v>16</v>
      </c>
      <c r="I106" s="15" t="s">
        <v>16</v>
      </c>
      <c r="J106" s="19"/>
      <c r="K106" s="19" t="s">
        <v>17</v>
      </c>
      <c r="L106" s="19" t="s">
        <v>17</v>
      </c>
      <c r="M106" s="19"/>
      <c r="N106" s="44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51"/>
    </row>
    <row r="107" spans="1:31" s="2" customFormat="1" ht="17.25">
      <c r="A107" s="2" t="s">
        <v>148</v>
      </c>
      <c r="C107" s="2" t="s">
        <v>42</v>
      </c>
      <c r="D107" s="2" t="s">
        <v>147</v>
      </c>
      <c r="E107" s="15" t="s">
        <v>345</v>
      </c>
      <c r="F107" s="15" t="s">
        <v>359</v>
      </c>
      <c r="I107" s="15" t="s">
        <v>16</v>
      </c>
      <c r="J107" s="19" t="s">
        <v>17</v>
      </c>
      <c r="K107" s="19"/>
      <c r="L107" s="19" t="s">
        <v>17</v>
      </c>
      <c r="M107" s="19" t="s">
        <v>17</v>
      </c>
      <c r="N107" s="44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51"/>
    </row>
    <row r="108" spans="1:31" s="2" customFormat="1" ht="17.25">
      <c r="A108" s="2" t="s">
        <v>149</v>
      </c>
      <c r="C108" s="2" t="s">
        <v>42</v>
      </c>
      <c r="D108" s="2" t="s">
        <v>147</v>
      </c>
      <c r="E108" s="15" t="s">
        <v>346</v>
      </c>
      <c r="F108" s="15" t="s">
        <v>359</v>
      </c>
      <c r="I108" s="15" t="s">
        <v>16</v>
      </c>
      <c r="J108" s="19" t="s">
        <v>17</v>
      </c>
      <c r="K108" s="19"/>
      <c r="L108" s="19" t="s">
        <v>17</v>
      </c>
      <c r="M108" s="19" t="s">
        <v>17</v>
      </c>
      <c r="N108" s="44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51"/>
    </row>
    <row r="109" spans="1:31" s="2" customFormat="1" ht="17.25">
      <c r="A109" s="2" t="s">
        <v>150</v>
      </c>
      <c r="C109" s="2" t="s">
        <v>42</v>
      </c>
      <c r="D109" s="2" t="s">
        <v>147</v>
      </c>
      <c r="E109" s="30" t="s">
        <v>326</v>
      </c>
      <c r="F109" s="15" t="s">
        <v>359</v>
      </c>
      <c r="I109" s="15" t="s">
        <v>16</v>
      </c>
      <c r="J109" s="19" t="s">
        <v>17</v>
      </c>
      <c r="K109" s="19"/>
      <c r="L109" s="19" t="s">
        <v>17</v>
      </c>
      <c r="M109" s="19" t="s">
        <v>17</v>
      </c>
      <c r="N109" s="44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51"/>
    </row>
    <row r="110" spans="1:31" s="2" customFormat="1" ht="17.25">
      <c r="A110" s="2" t="s">
        <v>151</v>
      </c>
      <c r="C110" s="2" t="s">
        <v>42</v>
      </c>
      <c r="D110" s="2" t="s">
        <v>147</v>
      </c>
      <c r="E110" s="30" t="s">
        <v>327</v>
      </c>
      <c r="F110" s="15" t="s">
        <v>359</v>
      </c>
      <c r="I110" s="15">
        <v>2.2999999999999998</v>
      </c>
      <c r="J110" s="19" t="s">
        <v>17</v>
      </c>
      <c r="K110" s="19"/>
      <c r="L110" s="19" t="s">
        <v>17</v>
      </c>
      <c r="M110" s="19" t="s">
        <v>17</v>
      </c>
      <c r="N110" s="44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51"/>
    </row>
    <row r="111" spans="1:31" s="2" customFormat="1" ht="17.25">
      <c r="A111" s="2" t="s">
        <v>152</v>
      </c>
      <c r="C111" s="2" t="s">
        <v>42</v>
      </c>
      <c r="D111" s="2" t="s">
        <v>147</v>
      </c>
      <c r="E111" s="15" t="s">
        <v>344</v>
      </c>
      <c r="F111" s="15" t="s">
        <v>359</v>
      </c>
      <c r="I111" s="15" t="s">
        <v>16</v>
      </c>
      <c r="J111" s="19" t="s">
        <v>17</v>
      </c>
      <c r="K111" s="19"/>
      <c r="L111" s="19" t="s">
        <v>17</v>
      </c>
      <c r="M111" s="19" t="s">
        <v>17</v>
      </c>
      <c r="N111" s="44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51"/>
    </row>
    <row r="112" spans="1:31" s="16" customFormat="1" ht="17.25">
      <c r="A112" s="16" t="s">
        <v>154</v>
      </c>
      <c r="C112" s="16" t="s">
        <v>153</v>
      </c>
      <c r="D112" s="16" t="s">
        <v>159</v>
      </c>
      <c r="E112" s="17" t="s">
        <v>292</v>
      </c>
      <c r="F112" s="23"/>
      <c r="G112" s="16">
        <v>23</v>
      </c>
      <c r="I112" s="17">
        <v>0.36</v>
      </c>
      <c r="J112" s="23" t="s">
        <v>17</v>
      </c>
      <c r="K112" s="23" t="s">
        <v>17</v>
      </c>
      <c r="L112" s="23" t="s">
        <v>17</v>
      </c>
      <c r="M112" s="23" t="s">
        <v>17</v>
      </c>
      <c r="N112" s="44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56"/>
    </row>
    <row r="113" spans="1:31" s="16" customFormat="1" ht="17.25">
      <c r="A113" s="16" t="s">
        <v>155</v>
      </c>
      <c r="C113" s="16" t="s">
        <v>153</v>
      </c>
      <c r="D113" s="16" t="s">
        <v>159</v>
      </c>
      <c r="E113" s="17" t="s">
        <v>293</v>
      </c>
      <c r="F113" s="23"/>
      <c r="G113" s="16">
        <v>4.3</v>
      </c>
      <c r="I113" s="17" t="s">
        <v>16</v>
      </c>
      <c r="J113" s="23" t="s">
        <v>17</v>
      </c>
      <c r="K113" s="23" t="s">
        <v>17</v>
      </c>
      <c r="L113" s="23" t="s">
        <v>17</v>
      </c>
      <c r="M113" s="23" t="s">
        <v>17</v>
      </c>
      <c r="N113" s="44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56"/>
    </row>
    <row r="114" spans="1:31" s="16" customFormat="1" ht="17.25">
      <c r="A114" s="16" t="s">
        <v>156</v>
      </c>
      <c r="C114" s="16" t="s">
        <v>153</v>
      </c>
      <c r="D114" s="16" t="s">
        <v>159</v>
      </c>
      <c r="E114" s="17" t="s">
        <v>294</v>
      </c>
      <c r="F114" s="23"/>
      <c r="G114" s="16">
        <v>0.74</v>
      </c>
      <c r="I114" s="17" t="s">
        <v>16</v>
      </c>
      <c r="J114" s="23" t="s">
        <v>17</v>
      </c>
      <c r="K114" s="23" t="s">
        <v>17</v>
      </c>
      <c r="L114" s="23" t="s">
        <v>17</v>
      </c>
      <c r="M114" s="23" t="s">
        <v>17</v>
      </c>
      <c r="N114" s="44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56"/>
    </row>
    <row r="115" spans="1:31" s="16" customFormat="1" ht="17.25">
      <c r="A115" s="16" t="s">
        <v>157</v>
      </c>
      <c r="C115" s="16" t="s">
        <v>153</v>
      </c>
      <c r="D115" s="16" t="s">
        <v>159</v>
      </c>
      <c r="E115" s="17" t="s">
        <v>295</v>
      </c>
      <c r="F115" s="23"/>
      <c r="G115" s="16">
        <v>2.2999999999999998</v>
      </c>
      <c r="I115" s="17" t="s">
        <v>16</v>
      </c>
      <c r="J115" s="23" t="s">
        <v>17</v>
      </c>
      <c r="K115" s="23" t="s">
        <v>17</v>
      </c>
      <c r="L115" s="23" t="s">
        <v>17</v>
      </c>
      <c r="M115" s="23" t="s">
        <v>17</v>
      </c>
      <c r="N115" s="44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56"/>
    </row>
    <row r="116" spans="1:31" s="16" customFormat="1" ht="17.25">
      <c r="A116" s="16" t="s">
        <v>158</v>
      </c>
      <c r="C116" s="16" t="s">
        <v>153</v>
      </c>
      <c r="D116" s="16" t="s">
        <v>159</v>
      </c>
      <c r="E116" s="17" t="s">
        <v>295</v>
      </c>
      <c r="F116" s="23"/>
      <c r="G116" s="16">
        <v>2.2999999999999998</v>
      </c>
      <c r="I116" s="17">
        <v>2.2999999999999998</v>
      </c>
      <c r="J116" s="23" t="s">
        <v>17</v>
      </c>
      <c r="K116" s="23" t="s">
        <v>17</v>
      </c>
      <c r="L116" s="23" t="s">
        <v>17</v>
      </c>
      <c r="M116" s="23" t="s">
        <v>17</v>
      </c>
      <c r="N116" s="44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56"/>
    </row>
    <row r="117" spans="1:31" s="5" customFormat="1" ht="17.25">
      <c r="A117" s="5" t="s">
        <v>160</v>
      </c>
      <c r="C117" s="5" t="s">
        <v>54</v>
      </c>
      <c r="D117" s="5" t="s">
        <v>165</v>
      </c>
      <c r="E117" s="12" t="s">
        <v>273</v>
      </c>
      <c r="F117" s="12" t="s">
        <v>359</v>
      </c>
      <c r="I117" s="12" t="s">
        <v>16</v>
      </c>
      <c r="J117" s="20" t="s">
        <v>17</v>
      </c>
      <c r="K117" s="25" t="s">
        <v>166</v>
      </c>
      <c r="L117" s="20" t="s">
        <v>17</v>
      </c>
      <c r="M117" s="20"/>
      <c r="N117" s="44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52"/>
    </row>
    <row r="118" spans="1:31" s="5" customFormat="1" ht="17.25">
      <c r="A118" s="5" t="s">
        <v>161</v>
      </c>
      <c r="C118" s="5" t="s">
        <v>54</v>
      </c>
      <c r="D118" s="5" t="s">
        <v>165</v>
      </c>
      <c r="E118" s="12" t="s">
        <v>241</v>
      </c>
      <c r="F118" s="12" t="s">
        <v>359</v>
      </c>
      <c r="I118" s="12">
        <v>0.92</v>
      </c>
      <c r="J118" s="20" t="s">
        <v>17</v>
      </c>
      <c r="K118" s="25" t="s">
        <v>166</v>
      </c>
      <c r="L118" s="20" t="s">
        <v>17</v>
      </c>
      <c r="M118" s="20"/>
      <c r="N118" s="44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52"/>
    </row>
    <row r="119" spans="1:31" s="5" customFormat="1" ht="17.25">
      <c r="A119" s="5" t="s">
        <v>162</v>
      </c>
      <c r="C119" s="5" t="s">
        <v>54</v>
      </c>
      <c r="D119" s="5" t="s">
        <v>165</v>
      </c>
      <c r="E119" s="12" t="s">
        <v>296</v>
      </c>
      <c r="F119" s="12" t="s">
        <v>359</v>
      </c>
      <c r="I119" s="12">
        <v>1.5</v>
      </c>
      <c r="J119" s="20" t="s">
        <v>17</v>
      </c>
      <c r="K119" s="20" t="s">
        <v>17</v>
      </c>
      <c r="L119" s="20" t="s">
        <v>17</v>
      </c>
      <c r="M119" s="20"/>
      <c r="N119" s="44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52"/>
    </row>
    <row r="120" spans="1:31" s="5" customFormat="1" ht="17.25">
      <c r="A120" s="5" t="s">
        <v>163</v>
      </c>
      <c r="C120" s="5" t="s">
        <v>54</v>
      </c>
      <c r="D120" s="5" t="s">
        <v>165</v>
      </c>
      <c r="E120" s="12" t="s">
        <v>296</v>
      </c>
      <c r="F120" s="12" t="s">
        <v>359</v>
      </c>
      <c r="I120" s="12">
        <v>2.1</v>
      </c>
      <c r="J120" s="20" t="s">
        <v>17</v>
      </c>
      <c r="K120" s="25" t="s">
        <v>166</v>
      </c>
      <c r="L120" s="20" t="s">
        <v>17</v>
      </c>
      <c r="M120" s="20"/>
      <c r="N120" s="44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52"/>
    </row>
    <row r="121" spans="1:31" s="7" customFormat="1" ht="18" thickBot="1">
      <c r="A121" s="7" t="s">
        <v>164</v>
      </c>
      <c r="C121" s="7" t="s">
        <v>54</v>
      </c>
      <c r="D121" s="7" t="s">
        <v>165</v>
      </c>
      <c r="E121" s="13" t="s">
        <v>253</v>
      </c>
      <c r="F121" s="12" t="s">
        <v>359</v>
      </c>
      <c r="I121" s="13">
        <v>0.36</v>
      </c>
      <c r="J121" s="21" t="s">
        <v>17</v>
      </c>
      <c r="K121" s="26" t="s">
        <v>166</v>
      </c>
      <c r="L121" s="21" t="s">
        <v>17</v>
      </c>
      <c r="M121" s="21"/>
      <c r="N121" s="45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53"/>
    </row>
    <row r="122" spans="1:31" s="33" customFormat="1" ht="17.25">
      <c r="A122" s="33" t="s">
        <v>167</v>
      </c>
      <c r="C122" s="33" t="s">
        <v>227</v>
      </c>
      <c r="D122" s="36">
        <v>44835</v>
      </c>
      <c r="E122" s="34" t="s">
        <v>297</v>
      </c>
      <c r="F122" s="15" t="s">
        <v>359</v>
      </c>
      <c r="G122" s="33" t="s">
        <v>16</v>
      </c>
      <c r="H122" s="33" t="s">
        <v>16</v>
      </c>
      <c r="I122" s="34" t="s">
        <v>16</v>
      </c>
      <c r="J122" s="35"/>
      <c r="K122" s="35"/>
      <c r="L122" s="35" t="s">
        <v>17</v>
      </c>
      <c r="M122" s="35" t="s">
        <v>17</v>
      </c>
      <c r="N122" s="46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54"/>
    </row>
    <row r="123" spans="1:31" s="2" customFormat="1" ht="17.25">
      <c r="A123" s="33" t="s">
        <v>168</v>
      </c>
      <c r="C123" s="33" t="s">
        <v>227</v>
      </c>
      <c r="D123" s="36">
        <v>44835</v>
      </c>
      <c r="E123" s="15" t="s">
        <v>281</v>
      </c>
      <c r="F123" s="15" t="s">
        <v>359</v>
      </c>
      <c r="G123" s="2" t="s">
        <v>16</v>
      </c>
      <c r="H123" s="2" t="s">
        <v>16</v>
      </c>
      <c r="I123" s="15" t="s">
        <v>16</v>
      </c>
      <c r="J123" s="19"/>
      <c r="K123" s="19"/>
      <c r="L123" s="19" t="s">
        <v>17</v>
      </c>
      <c r="M123" s="19" t="s">
        <v>17</v>
      </c>
      <c r="N123" s="44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51"/>
    </row>
    <row r="124" spans="1:31" s="2" customFormat="1" ht="17.25">
      <c r="A124" s="33" t="s">
        <v>169</v>
      </c>
      <c r="C124" s="33" t="s">
        <v>227</v>
      </c>
      <c r="D124" s="36">
        <v>44835</v>
      </c>
      <c r="E124" s="15" t="s">
        <v>298</v>
      </c>
      <c r="F124" s="15" t="s">
        <v>359</v>
      </c>
      <c r="G124" s="2" t="s">
        <v>16</v>
      </c>
      <c r="H124" s="2" t="s">
        <v>16</v>
      </c>
      <c r="I124" s="15" t="s">
        <v>16</v>
      </c>
      <c r="J124" s="19"/>
      <c r="K124" s="19"/>
      <c r="L124" s="19" t="s">
        <v>17</v>
      </c>
      <c r="M124" s="19" t="s">
        <v>17</v>
      </c>
      <c r="N124" s="44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51"/>
    </row>
    <row r="125" spans="1:31" s="2" customFormat="1" ht="17.25">
      <c r="A125" s="33" t="s">
        <v>170</v>
      </c>
      <c r="C125" s="33" t="s">
        <v>227</v>
      </c>
      <c r="D125" s="36">
        <v>44835</v>
      </c>
      <c r="E125" s="15" t="s">
        <v>345</v>
      </c>
      <c r="F125" s="15" t="s">
        <v>359</v>
      </c>
      <c r="G125" s="2" t="s">
        <v>16</v>
      </c>
      <c r="H125" s="2" t="s">
        <v>16</v>
      </c>
      <c r="I125" s="15" t="s">
        <v>16</v>
      </c>
      <c r="J125" s="19"/>
      <c r="K125" s="19"/>
      <c r="L125" s="19" t="s">
        <v>17</v>
      </c>
      <c r="M125" s="19" t="s">
        <v>17</v>
      </c>
      <c r="N125" s="44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51"/>
    </row>
    <row r="126" spans="1:31" s="2" customFormat="1" ht="17.25">
      <c r="A126" s="33" t="s">
        <v>171</v>
      </c>
      <c r="C126" s="33" t="s">
        <v>227</v>
      </c>
      <c r="D126" s="36">
        <v>44835</v>
      </c>
      <c r="E126" s="15" t="s">
        <v>299</v>
      </c>
      <c r="F126" s="15" t="s">
        <v>359</v>
      </c>
      <c r="G126" s="2" t="s">
        <v>16</v>
      </c>
      <c r="H126" s="2" t="s">
        <v>16</v>
      </c>
      <c r="I126" s="15" t="s">
        <v>16</v>
      </c>
      <c r="J126" s="19"/>
      <c r="K126" s="19"/>
      <c r="L126" s="19" t="s">
        <v>17</v>
      </c>
      <c r="M126" s="19" t="s">
        <v>17</v>
      </c>
      <c r="N126" s="44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51"/>
    </row>
    <row r="127" spans="1:31" s="2" customFormat="1" ht="17.25">
      <c r="A127" s="2" t="s">
        <v>172</v>
      </c>
      <c r="C127" s="33" t="s">
        <v>227</v>
      </c>
      <c r="D127" s="2" t="s">
        <v>177</v>
      </c>
      <c r="E127" s="15" t="s">
        <v>276</v>
      </c>
      <c r="F127" s="15" t="s">
        <v>359</v>
      </c>
      <c r="G127" s="33" t="s">
        <v>16</v>
      </c>
      <c r="H127" s="33" t="s">
        <v>16</v>
      </c>
      <c r="I127" s="34" t="s">
        <v>16</v>
      </c>
      <c r="J127" s="35"/>
      <c r="K127" s="35"/>
      <c r="L127" s="35" t="s">
        <v>17</v>
      </c>
      <c r="M127" s="35" t="s">
        <v>17</v>
      </c>
      <c r="N127" s="44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51"/>
    </row>
    <row r="128" spans="1:31" s="2" customFormat="1" ht="17.25">
      <c r="A128" s="2" t="s">
        <v>173</v>
      </c>
      <c r="C128" s="33" t="s">
        <v>227</v>
      </c>
      <c r="D128" s="2" t="s">
        <v>177</v>
      </c>
      <c r="E128" s="15" t="s">
        <v>300</v>
      </c>
      <c r="F128" s="15" t="s">
        <v>359</v>
      </c>
      <c r="G128" s="2" t="s">
        <v>16</v>
      </c>
      <c r="H128" s="2" t="s">
        <v>16</v>
      </c>
      <c r="I128" s="15" t="s">
        <v>16</v>
      </c>
      <c r="J128" s="19"/>
      <c r="K128" s="19"/>
      <c r="L128" s="19" t="s">
        <v>17</v>
      </c>
      <c r="M128" s="19" t="s">
        <v>17</v>
      </c>
      <c r="N128" s="44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51"/>
    </row>
    <row r="129" spans="1:31" s="2" customFormat="1" ht="17.25">
      <c r="A129" s="2" t="s">
        <v>174</v>
      </c>
      <c r="C129" s="33" t="s">
        <v>227</v>
      </c>
      <c r="D129" s="2" t="s">
        <v>177</v>
      </c>
      <c r="E129" s="15" t="s">
        <v>301</v>
      </c>
      <c r="F129" s="15" t="s">
        <v>359</v>
      </c>
      <c r="G129" s="2" t="s">
        <v>16</v>
      </c>
      <c r="H129" s="2" t="s">
        <v>16</v>
      </c>
      <c r="I129" s="15" t="s">
        <v>16</v>
      </c>
      <c r="J129" s="19"/>
      <c r="K129" s="19"/>
      <c r="L129" s="19" t="s">
        <v>17</v>
      </c>
      <c r="M129" s="19" t="s">
        <v>17</v>
      </c>
      <c r="N129" s="44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51"/>
    </row>
    <row r="130" spans="1:31" s="2" customFormat="1" ht="17.25">
      <c r="A130" s="2" t="s">
        <v>175</v>
      </c>
      <c r="C130" s="33" t="s">
        <v>227</v>
      </c>
      <c r="D130" s="2" t="s">
        <v>177</v>
      </c>
      <c r="E130" s="15" t="s">
        <v>347</v>
      </c>
      <c r="F130" s="15" t="s">
        <v>359</v>
      </c>
      <c r="G130" s="2" t="s">
        <v>16</v>
      </c>
      <c r="H130" s="2" t="s">
        <v>16</v>
      </c>
      <c r="I130" s="15" t="s">
        <v>16</v>
      </c>
      <c r="J130" s="19"/>
      <c r="K130" s="19"/>
      <c r="L130" s="19" t="s">
        <v>17</v>
      </c>
      <c r="M130" s="19" t="s">
        <v>17</v>
      </c>
      <c r="N130" s="44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51"/>
    </row>
    <row r="131" spans="1:31" s="2" customFormat="1" ht="17.25">
      <c r="A131" s="2" t="s">
        <v>176</v>
      </c>
      <c r="C131" s="33" t="s">
        <v>227</v>
      </c>
      <c r="D131" s="2" t="s">
        <v>177</v>
      </c>
      <c r="E131" s="15" t="s">
        <v>270</v>
      </c>
      <c r="F131" s="15" t="s">
        <v>359</v>
      </c>
      <c r="G131" s="2" t="s">
        <v>16</v>
      </c>
      <c r="H131" s="2" t="s">
        <v>16</v>
      </c>
      <c r="I131" s="15" t="s">
        <v>16</v>
      </c>
      <c r="J131" s="19"/>
      <c r="K131" s="19"/>
      <c r="L131" s="19" t="s">
        <v>17</v>
      </c>
      <c r="M131" s="19" t="s">
        <v>17</v>
      </c>
      <c r="N131" s="44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51"/>
    </row>
    <row r="132" spans="1:31" s="9" customFormat="1" ht="17.25">
      <c r="A132" s="9" t="s">
        <v>178</v>
      </c>
      <c r="C132" s="9" t="s">
        <v>66</v>
      </c>
      <c r="D132" s="9" t="s">
        <v>183</v>
      </c>
      <c r="E132" s="14" t="s">
        <v>302</v>
      </c>
      <c r="F132" s="14" t="s">
        <v>359</v>
      </c>
      <c r="I132" s="14" t="s">
        <v>16</v>
      </c>
      <c r="J132" s="22" t="s">
        <v>17</v>
      </c>
      <c r="K132" s="22" t="s">
        <v>17</v>
      </c>
      <c r="L132" s="22" t="s">
        <v>17</v>
      </c>
      <c r="M132" s="22"/>
      <c r="N132" s="44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55"/>
    </row>
    <row r="133" spans="1:31" s="9" customFormat="1" ht="17.25">
      <c r="A133" s="9" t="s">
        <v>179</v>
      </c>
      <c r="C133" s="9" t="s">
        <v>66</v>
      </c>
      <c r="D133" s="9" t="s">
        <v>183</v>
      </c>
      <c r="E133" s="14" t="s">
        <v>303</v>
      </c>
      <c r="F133" s="14" t="s">
        <v>359</v>
      </c>
      <c r="I133" s="14" t="s">
        <v>16</v>
      </c>
      <c r="J133" s="24" t="s">
        <v>17</v>
      </c>
      <c r="K133" s="24" t="s">
        <v>17</v>
      </c>
      <c r="L133" s="24" t="s">
        <v>17</v>
      </c>
      <c r="M133" s="22"/>
      <c r="N133" s="44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55"/>
    </row>
    <row r="134" spans="1:31" s="9" customFormat="1" ht="17.25">
      <c r="A134" s="9" t="s">
        <v>180</v>
      </c>
      <c r="C134" s="9" t="s">
        <v>66</v>
      </c>
      <c r="D134" s="9" t="s">
        <v>183</v>
      </c>
      <c r="E134" s="14" t="s">
        <v>235</v>
      </c>
      <c r="F134" s="14" t="s">
        <v>359</v>
      </c>
      <c r="I134" s="14">
        <v>0.36</v>
      </c>
      <c r="J134" s="22" t="s">
        <v>17</v>
      </c>
      <c r="K134" s="22" t="s">
        <v>17</v>
      </c>
      <c r="L134" s="22" t="s">
        <v>17</v>
      </c>
      <c r="M134" s="22"/>
      <c r="N134" s="44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55"/>
    </row>
    <row r="135" spans="1:31" s="9" customFormat="1" ht="17.25">
      <c r="A135" s="9" t="s">
        <v>181</v>
      </c>
      <c r="C135" s="9" t="s">
        <v>66</v>
      </c>
      <c r="D135" s="9" t="s">
        <v>183</v>
      </c>
      <c r="E135" s="14" t="s">
        <v>286</v>
      </c>
      <c r="F135" s="14" t="s">
        <v>359</v>
      </c>
      <c r="I135" s="14">
        <v>0.36</v>
      </c>
      <c r="J135" s="22" t="s">
        <v>17</v>
      </c>
      <c r="K135" s="22" t="s">
        <v>17</v>
      </c>
      <c r="L135" s="22" t="s">
        <v>17</v>
      </c>
      <c r="M135" s="22"/>
      <c r="N135" s="44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55"/>
    </row>
    <row r="136" spans="1:31" s="9" customFormat="1" ht="17.25">
      <c r="A136" s="9" t="s">
        <v>182</v>
      </c>
      <c r="C136" s="9" t="s">
        <v>66</v>
      </c>
      <c r="D136" s="9" t="s">
        <v>183</v>
      </c>
      <c r="E136" s="14" t="s">
        <v>304</v>
      </c>
      <c r="F136" s="14" t="s">
        <v>359</v>
      </c>
      <c r="I136" s="14" t="s">
        <v>16</v>
      </c>
      <c r="J136" s="22" t="s">
        <v>17</v>
      </c>
      <c r="K136" s="22" t="s">
        <v>17</v>
      </c>
      <c r="L136" s="22" t="s">
        <v>17</v>
      </c>
      <c r="M136" s="22"/>
      <c r="N136" s="44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55"/>
    </row>
    <row r="137" spans="1:31" s="2" customFormat="1" ht="17.25">
      <c r="A137" s="2" t="s">
        <v>185</v>
      </c>
      <c r="C137" s="2" t="s">
        <v>184</v>
      </c>
      <c r="D137" s="2" t="s">
        <v>183</v>
      </c>
      <c r="E137" s="15" t="s">
        <v>281</v>
      </c>
      <c r="F137" s="15" t="s">
        <v>359</v>
      </c>
      <c r="I137" s="15" t="s">
        <v>16</v>
      </c>
      <c r="J137" s="19" t="s">
        <v>17</v>
      </c>
      <c r="K137" s="19" t="s">
        <v>17</v>
      </c>
      <c r="L137" s="19" t="s">
        <v>17</v>
      </c>
      <c r="M137" s="19"/>
      <c r="N137" s="44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51"/>
    </row>
    <row r="138" spans="1:31" s="2" customFormat="1" ht="17.25">
      <c r="A138" s="2" t="s">
        <v>186</v>
      </c>
      <c r="C138" s="2" t="s">
        <v>184</v>
      </c>
      <c r="D138" s="2" t="s">
        <v>183</v>
      </c>
      <c r="E138" s="15" t="s">
        <v>305</v>
      </c>
      <c r="F138" s="15" t="s">
        <v>359</v>
      </c>
      <c r="I138" s="15">
        <v>0.92</v>
      </c>
      <c r="J138" s="19" t="s">
        <v>17</v>
      </c>
      <c r="K138" s="19" t="s">
        <v>17</v>
      </c>
      <c r="L138" s="19" t="s">
        <v>17</v>
      </c>
      <c r="M138" s="19"/>
      <c r="N138" s="44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51"/>
    </row>
    <row r="139" spans="1:31" s="2" customFormat="1" ht="17.25">
      <c r="A139" s="2" t="s">
        <v>187</v>
      </c>
      <c r="C139" s="2" t="s">
        <v>184</v>
      </c>
      <c r="D139" s="2" t="s">
        <v>183</v>
      </c>
      <c r="E139" s="15" t="s">
        <v>306</v>
      </c>
      <c r="F139" s="15" t="s">
        <v>359</v>
      </c>
      <c r="I139" s="15">
        <v>0.36</v>
      </c>
      <c r="J139" s="19" t="s">
        <v>17</v>
      </c>
      <c r="K139" s="19" t="s">
        <v>17</v>
      </c>
      <c r="L139" s="19" t="s">
        <v>17</v>
      </c>
      <c r="M139" s="19"/>
      <c r="N139" s="44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51"/>
    </row>
    <row r="140" spans="1:31" s="2" customFormat="1" ht="17.25">
      <c r="A140" s="2" t="s">
        <v>188</v>
      </c>
      <c r="C140" s="2" t="s">
        <v>184</v>
      </c>
      <c r="D140" s="2" t="s">
        <v>183</v>
      </c>
      <c r="E140" s="15" t="s">
        <v>307</v>
      </c>
      <c r="F140" s="15" t="s">
        <v>359</v>
      </c>
      <c r="I140" s="15" t="s">
        <v>16</v>
      </c>
      <c r="J140" s="19" t="s">
        <v>17</v>
      </c>
      <c r="K140" s="19" t="s">
        <v>17</v>
      </c>
      <c r="L140" s="19" t="s">
        <v>17</v>
      </c>
      <c r="M140" s="19"/>
      <c r="N140" s="44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51"/>
    </row>
    <row r="141" spans="1:31" s="2" customFormat="1" ht="17.25">
      <c r="A141" s="2" t="s">
        <v>189</v>
      </c>
      <c r="C141" s="2" t="s">
        <v>184</v>
      </c>
      <c r="D141" s="2" t="s">
        <v>183</v>
      </c>
      <c r="E141" s="15" t="s">
        <v>308</v>
      </c>
      <c r="F141" s="15" t="s">
        <v>359</v>
      </c>
      <c r="I141" s="15" t="s">
        <v>16</v>
      </c>
      <c r="J141" s="19" t="s">
        <v>17</v>
      </c>
      <c r="K141" s="19" t="s">
        <v>17</v>
      </c>
      <c r="L141" s="19" t="s">
        <v>17</v>
      </c>
      <c r="M141" s="19"/>
      <c r="N141" s="44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51"/>
    </row>
    <row r="142" spans="1:31" s="16" customFormat="1" ht="17.25">
      <c r="A142" s="16" t="s">
        <v>190</v>
      </c>
      <c r="C142" s="16" t="s">
        <v>73</v>
      </c>
      <c r="D142" s="18">
        <v>44563</v>
      </c>
      <c r="E142" s="17" t="s">
        <v>294</v>
      </c>
      <c r="F142" s="23"/>
      <c r="H142" s="16">
        <v>2.2999999999999998</v>
      </c>
      <c r="I142" s="17">
        <v>0.92</v>
      </c>
      <c r="J142" s="23"/>
      <c r="K142" s="27" t="s">
        <v>166</v>
      </c>
      <c r="L142" s="23" t="s">
        <v>17</v>
      </c>
      <c r="M142" s="23"/>
      <c r="N142" s="44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56"/>
    </row>
    <row r="143" spans="1:31" s="16" customFormat="1" ht="17.25">
      <c r="A143" s="16" t="s">
        <v>191</v>
      </c>
      <c r="C143" s="16" t="s">
        <v>73</v>
      </c>
      <c r="D143" s="18">
        <v>44563</v>
      </c>
      <c r="E143" s="17" t="s">
        <v>309</v>
      </c>
      <c r="F143" s="23"/>
      <c r="H143" s="16">
        <v>9.3000000000000007</v>
      </c>
      <c r="I143" s="17">
        <v>1.5</v>
      </c>
      <c r="J143" s="23"/>
      <c r="K143" s="23" t="s">
        <v>17</v>
      </c>
      <c r="L143" s="23" t="s">
        <v>17</v>
      </c>
      <c r="M143" s="23"/>
      <c r="N143" s="44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56"/>
    </row>
    <row r="144" spans="1:31" s="2" customFormat="1" ht="17.25">
      <c r="A144" s="2" t="s">
        <v>192</v>
      </c>
      <c r="C144" s="2" t="s">
        <v>27</v>
      </c>
      <c r="D144" s="3">
        <v>44806</v>
      </c>
      <c r="E144" s="30" t="s">
        <v>328</v>
      </c>
      <c r="F144" s="15" t="s">
        <v>359</v>
      </c>
      <c r="I144" s="15">
        <v>0.36</v>
      </c>
      <c r="J144" s="19" t="s">
        <v>17</v>
      </c>
      <c r="K144" s="19"/>
      <c r="L144" s="19" t="s">
        <v>17</v>
      </c>
      <c r="M144" s="19" t="s">
        <v>17</v>
      </c>
      <c r="N144" s="44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51"/>
    </row>
    <row r="145" spans="1:31" s="2" customFormat="1" ht="17.25">
      <c r="A145" s="2" t="s">
        <v>193</v>
      </c>
      <c r="C145" s="2" t="s">
        <v>27</v>
      </c>
      <c r="D145" s="3">
        <v>44807</v>
      </c>
      <c r="E145" s="30" t="s">
        <v>329</v>
      </c>
      <c r="F145" s="15" t="s">
        <v>359</v>
      </c>
      <c r="I145" s="15">
        <v>1.5</v>
      </c>
      <c r="J145" s="19" t="s">
        <v>17</v>
      </c>
      <c r="K145" s="19"/>
      <c r="L145" s="19" t="s">
        <v>17</v>
      </c>
      <c r="M145" s="19" t="s">
        <v>17</v>
      </c>
      <c r="N145" s="44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51"/>
    </row>
    <row r="146" spans="1:31" s="2" customFormat="1" ht="17.25">
      <c r="A146" s="2" t="s">
        <v>194</v>
      </c>
      <c r="C146" s="2" t="s">
        <v>27</v>
      </c>
      <c r="D146" s="3">
        <v>44808</v>
      </c>
      <c r="E146" s="30" t="s">
        <v>330</v>
      </c>
      <c r="F146" s="15" t="s">
        <v>359</v>
      </c>
      <c r="I146" s="15" t="s">
        <v>16</v>
      </c>
      <c r="J146" s="19" t="s">
        <v>17</v>
      </c>
      <c r="K146" s="19"/>
      <c r="L146" s="19" t="s">
        <v>17</v>
      </c>
      <c r="M146" s="19" t="s">
        <v>17</v>
      </c>
      <c r="N146" s="44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51"/>
    </row>
    <row r="147" spans="1:31" s="2" customFormat="1" ht="17.25">
      <c r="A147" s="2" t="s">
        <v>195</v>
      </c>
      <c r="C147" s="2" t="s">
        <v>27</v>
      </c>
      <c r="D147" s="3">
        <v>44809</v>
      </c>
      <c r="E147" s="30" t="s">
        <v>318</v>
      </c>
      <c r="F147" s="15" t="s">
        <v>359</v>
      </c>
      <c r="I147" s="15" t="s">
        <v>16</v>
      </c>
      <c r="J147" s="19" t="s">
        <v>17</v>
      </c>
      <c r="K147" s="19"/>
      <c r="L147" s="19" t="s">
        <v>17</v>
      </c>
      <c r="M147" s="19" t="s">
        <v>17</v>
      </c>
      <c r="N147" s="44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51"/>
    </row>
    <row r="148" spans="1:31" s="2" customFormat="1" ht="17.25">
      <c r="A148" s="2" t="s">
        <v>196</v>
      </c>
      <c r="C148" s="2" t="s">
        <v>27</v>
      </c>
      <c r="D148" s="3">
        <v>44810</v>
      </c>
      <c r="E148" s="30" t="s">
        <v>331</v>
      </c>
      <c r="F148" s="15" t="s">
        <v>359</v>
      </c>
      <c r="I148" s="15" t="s">
        <v>16</v>
      </c>
      <c r="J148" s="19" t="s">
        <v>17</v>
      </c>
      <c r="K148" s="19"/>
      <c r="L148" s="19" t="s">
        <v>17</v>
      </c>
      <c r="M148" s="19" t="s">
        <v>17</v>
      </c>
      <c r="N148" s="44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51"/>
    </row>
    <row r="149" spans="1:31" s="2" customFormat="1" ht="17.25">
      <c r="A149" s="2" t="s">
        <v>198</v>
      </c>
      <c r="C149" s="2" t="s">
        <v>27</v>
      </c>
      <c r="D149" s="2" t="s">
        <v>197</v>
      </c>
      <c r="E149" s="30" t="s">
        <v>332</v>
      </c>
      <c r="F149" s="15" t="s">
        <v>359</v>
      </c>
      <c r="I149" s="15">
        <v>0.36</v>
      </c>
      <c r="J149" s="19"/>
      <c r="K149" s="19"/>
      <c r="L149" s="19" t="s">
        <v>17</v>
      </c>
      <c r="M149" s="19" t="s">
        <v>17</v>
      </c>
      <c r="N149" s="44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51"/>
    </row>
    <row r="150" spans="1:31" s="2" customFormat="1" ht="17.25">
      <c r="A150" s="2" t="s">
        <v>199</v>
      </c>
      <c r="C150" s="2" t="s">
        <v>27</v>
      </c>
      <c r="D150" s="2" t="s">
        <v>197</v>
      </c>
      <c r="E150" s="15" t="s">
        <v>343</v>
      </c>
      <c r="F150" s="15" t="s">
        <v>359</v>
      </c>
      <c r="I150" s="15">
        <v>0.92</v>
      </c>
      <c r="J150" s="19"/>
      <c r="K150" s="19"/>
      <c r="L150" s="19" t="s">
        <v>17</v>
      </c>
      <c r="M150" s="19" t="s">
        <v>17</v>
      </c>
      <c r="N150" s="44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51"/>
    </row>
    <row r="151" spans="1:31" s="2" customFormat="1" ht="17.25">
      <c r="A151" s="2" t="s">
        <v>200</v>
      </c>
      <c r="C151" s="2" t="s">
        <v>27</v>
      </c>
      <c r="D151" s="2" t="s">
        <v>197</v>
      </c>
      <c r="E151" s="30" t="s">
        <v>333</v>
      </c>
      <c r="F151" s="15" t="s">
        <v>359</v>
      </c>
      <c r="I151" s="15" t="s">
        <v>16</v>
      </c>
      <c r="J151" s="19"/>
      <c r="K151" s="19"/>
      <c r="L151" s="19" t="s">
        <v>17</v>
      </c>
      <c r="M151" s="19" t="s">
        <v>17</v>
      </c>
      <c r="N151" s="44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51"/>
    </row>
    <row r="152" spans="1:31" s="2" customFormat="1" ht="17.25">
      <c r="A152" s="2" t="s">
        <v>201</v>
      </c>
      <c r="C152" s="2" t="s">
        <v>27</v>
      </c>
      <c r="D152" s="2" t="s">
        <v>197</v>
      </c>
      <c r="E152" s="15" t="s">
        <v>310</v>
      </c>
      <c r="F152" s="15" t="s">
        <v>359</v>
      </c>
      <c r="I152" s="15" t="s">
        <v>16</v>
      </c>
      <c r="J152" s="19"/>
      <c r="K152" s="19"/>
      <c r="L152" s="19" t="s">
        <v>17</v>
      </c>
      <c r="M152" s="19" t="s">
        <v>17</v>
      </c>
      <c r="N152" s="44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51"/>
    </row>
    <row r="153" spans="1:31" s="2" customFormat="1" ht="17.25">
      <c r="A153" s="2" t="s">
        <v>202</v>
      </c>
      <c r="C153" s="2" t="s">
        <v>27</v>
      </c>
      <c r="D153" s="2" t="s">
        <v>197</v>
      </c>
      <c r="E153" s="30" t="s">
        <v>334</v>
      </c>
      <c r="F153" s="15" t="s">
        <v>359</v>
      </c>
      <c r="I153" s="15">
        <v>0.92</v>
      </c>
      <c r="J153" s="19"/>
      <c r="K153" s="19"/>
      <c r="L153" s="19" t="s">
        <v>17</v>
      </c>
      <c r="M153" s="19" t="s">
        <v>17</v>
      </c>
      <c r="N153" s="44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51"/>
    </row>
    <row r="154" spans="1:31" s="2" customFormat="1" ht="17.25">
      <c r="A154" s="2" t="s">
        <v>203</v>
      </c>
      <c r="C154" s="2" t="s">
        <v>42</v>
      </c>
      <c r="D154" s="2" t="s">
        <v>86</v>
      </c>
      <c r="E154" s="15" t="s">
        <v>311</v>
      </c>
      <c r="F154" s="15" t="s">
        <v>359</v>
      </c>
      <c r="G154" s="2">
        <v>2.2999999999999998</v>
      </c>
      <c r="I154" s="15">
        <v>2.2999999999999998</v>
      </c>
      <c r="J154" s="19" t="s">
        <v>17</v>
      </c>
      <c r="K154" s="19" t="s">
        <v>17</v>
      </c>
      <c r="L154" s="19" t="s">
        <v>17</v>
      </c>
      <c r="M154" s="19" t="s">
        <v>17</v>
      </c>
      <c r="N154" s="44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51"/>
    </row>
    <row r="155" spans="1:31" s="2" customFormat="1" ht="17.25">
      <c r="A155" s="2" t="s">
        <v>204</v>
      </c>
      <c r="C155" s="2" t="s">
        <v>42</v>
      </c>
      <c r="D155" s="2" t="s">
        <v>86</v>
      </c>
      <c r="E155" s="15" t="s">
        <v>296</v>
      </c>
      <c r="F155" s="15" t="s">
        <v>359</v>
      </c>
      <c r="G155" s="2">
        <v>93</v>
      </c>
      <c r="I155" s="15">
        <v>7.5</v>
      </c>
      <c r="J155" s="19" t="s">
        <v>17</v>
      </c>
      <c r="K155" s="19" t="s">
        <v>17</v>
      </c>
      <c r="L155" s="19" t="s">
        <v>17</v>
      </c>
      <c r="M155" s="19" t="s">
        <v>17</v>
      </c>
      <c r="N155" s="44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51"/>
    </row>
    <row r="156" spans="1:31" s="2" customFormat="1" ht="17.25">
      <c r="A156" s="2" t="s">
        <v>205</v>
      </c>
      <c r="C156" s="2" t="s">
        <v>42</v>
      </c>
      <c r="D156" s="2" t="s">
        <v>86</v>
      </c>
      <c r="E156" s="15" t="s">
        <v>312</v>
      </c>
      <c r="F156" s="15" t="s">
        <v>359</v>
      </c>
      <c r="G156" s="2">
        <v>2.2999999999999998</v>
      </c>
      <c r="I156" s="15">
        <v>2.2999999999999998</v>
      </c>
      <c r="J156" s="19" t="s">
        <v>17</v>
      </c>
      <c r="K156" s="19" t="s">
        <v>17</v>
      </c>
      <c r="L156" s="19" t="s">
        <v>17</v>
      </c>
      <c r="M156" s="19" t="s">
        <v>17</v>
      </c>
      <c r="N156" s="44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51"/>
    </row>
    <row r="157" spans="1:31" s="2" customFormat="1" ht="17.25">
      <c r="A157" s="2" t="s">
        <v>206</v>
      </c>
      <c r="C157" s="2" t="s">
        <v>42</v>
      </c>
      <c r="D157" s="2" t="s">
        <v>86</v>
      </c>
      <c r="E157" s="15" t="s">
        <v>312</v>
      </c>
      <c r="F157" s="15" t="s">
        <v>359</v>
      </c>
      <c r="G157" s="2">
        <v>2.2999999999999998</v>
      </c>
      <c r="I157" s="15">
        <v>0.36</v>
      </c>
      <c r="J157" s="19" t="s">
        <v>17</v>
      </c>
      <c r="K157" s="19" t="s">
        <v>17</v>
      </c>
      <c r="L157" s="19" t="s">
        <v>17</v>
      </c>
      <c r="M157" s="19" t="s">
        <v>17</v>
      </c>
      <c r="N157" s="44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51"/>
    </row>
    <row r="158" spans="1:31" s="2" customFormat="1" ht="17.25">
      <c r="A158" s="2" t="s">
        <v>207</v>
      </c>
      <c r="C158" s="2" t="s">
        <v>42</v>
      </c>
      <c r="D158" s="2" t="s">
        <v>86</v>
      </c>
      <c r="E158" s="15" t="s">
        <v>313</v>
      </c>
      <c r="F158" s="15" t="s">
        <v>359</v>
      </c>
      <c r="G158" s="2">
        <v>9.3000000000000007</v>
      </c>
      <c r="I158" s="15">
        <v>1.5</v>
      </c>
      <c r="J158" s="19" t="s">
        <v>17</v>
      </c>
      <c r="K158" s="37" t="s">
        <v>166</v>
      </c>
      <c r="L158" s="19" t="s">
        <v>17</v>
      </c>
      <c r="M158" s="19" t="s">
        <v>17</v>
      </c>
      <c r="N158" s="44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51"/>
    </row>
    <row r="159" spans="1:31" s="5" customFormat="1" ht="17.25">
      <c r="A159" s="5" t="s">
        <v>209</v>
      </c>
      <c r="C159" s="5" t="s">
        <v>208</v>
      </c>
      <c r="D159" s="5" t="s">
        <v>214</v>
      </c>
      <c r="E159" s="31" t="s">
        <v>335</v>
      </c>
      <c r="F159" s="12" t="s">
        <v>359</v>
      </c>
      <c r="G159" s="5" t="s">
        <v>16</v>
      </c>
      <c r="H159" s="5" t="s">
        <v>16</v>
      </c>
      <c r="I159" s="12" t="s">
        <v>16</v>
      </c>
      <c r="J159" s="20" t="s">
        <v>17</v>
      </c>
      <c r="K159" s="20"/>
      <c r="L159" s="20" t="s">
        <v>17</v>
      </c>
      <c r="M159" s="20" t="s">
        <v>17</v>
      </c>
      <c r="N159" s="44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52"/>
    </row>
    <row r="160" spans="1:31" s="5" customFormat="1" ht="17.25">
      <c r="A160" s="5" t="s">
        <v>210</v>
      </c>
      <c r="C160" s="5" t="s">
        <v>208</v>
      </c>
      <c r="D160" s="5" t="s">
        <v>214</v>
      </c>
      <c r="E160" s="41" t="s">
        <v>352</v>
      </c>
      <c r="F160" s="12" t="s">
        <v>359</v>
      </c>
      <c r="G160" s="5" t="s">
        <v>16</v>
      </c>
      <c r="H160" s="5" t="s">
        <v>16</v>
      </c>
      <c r="I160" s="12" t="s">
        <v>16</v>
      </c>
      <c r="J160" s="20" t="s">
        <v>17</v>
      </c>
      <c r="K160" s="20"/>
      <c r="L160" s="20" t="s">
        <v>17</v>
      </c>
      <c r="M160" s="20" t="s">
        <v>17</v>
      </c>
      <c r="N160" s="44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52"/>
    </row>
    <row r="161" spans="1:31" s="5" customFormat="1" ht="17.25">
      <c r="A161" s="5" t="s">
        <v>211</v>
      </c>
      <c r="C161" s="5" t="s">
        <v>208</v>
      </c>
      <c r="D161" s="5" t="s">
        <v>214</v>
      </c>
      <c r="E161" s="41" t="s">
        <v>353</v>
      </c>
      <c r="F161" s="12" t="s">
        <v>359</v>
      </c>
      <c r="G161" s="5" t="s">
        <v>16</v>
      </c>
      <c r="H161" s="5" t="s">
        <v>16</v>
      </c>
      <c r="I161" s="12" t="s">
        <v>16</v>
      </c>
      <c r="J161" s="20" t="s">
        <v>17</v>
      </c>
      <c r="K161" s="20"/>
      <c r="L161" s="20" t="s">
        <v>17</v>
      </c>
      <c r="M161" s="20" t="s">
        <v>17</v>
      </c>
      <c r="N161" s="44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52"/>
    </row>
    <row r="162" spans="1:31" s="5" customFormat="1" ht="17.25">
      <c r="A162" s="5" t="s">
        <v>212</v>
      </c>
      <c r="C162" s="5" t="s">
        <v>208</v>
      </c>
      <c r="D162" s="5" t="s">
        <v>214</v>
      </c>
      <c r="E162" s="31" t="s">
        <v>318</v>
      </c>
      <c r="F162" s="12" t="s">
        <v>359</v>
      </c>
      <c r="G162" s="5" t="s">
        <v>16</v>
      </c>
      <c r="H162" s="5" t="s">
        <v>16</v>
      </c>
      <c r="I162" s="12" t="s">
        <v>16</v>
      </c>
      <c r="J162" s="20" t="s">
        <v>17</v>
      </c>
      <c r="K162" s="20"/>
      <c r="L162" s="20" t="s">
        <v>17</v>
      </c>
      <c r="M162" s="20" t="s">
        <v>17</v>
      </c>
      <c r="N162" s="44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52"/>
    </row>
    <row r="163" spans="1:31" s="5" customFormat="1" ht="17.25">
      <c r="A163" s="5" t="s">
        <v>213</v>
      </c>
      <c r="C163" s="5" t="s">
        <v>208</v>
      </c>
      <c r="D163" s="5" t="s">
        <v>214</v>
      </c>
      <c r="E163" s="31" t="s">
        <v>336</v>
      </c>
      <c r="F163" s="12" t="s">
        <v>359</v>
      </c>
      <c r="G163" s="5" t="s">
        <v>16</v>
      </c>
      <c r="H163" s="5" t="s">
        <v>16</v>
      </c>
      <c r="I163" s="12" t="s">
        <v>16</v>
      </c>
      <c r="J163" s="20" t="s">
        <v>17</v>
      </c>
      <c r="K163" s="20"/>
      <c r="L163" s="20" t="s">
        <v>17</v>
      </c>
      <c r="M163" s="20" t="s">
        <v>17</v>
      </c>
      <c r="N163" s="44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52"/>
    </row>
    <row r="164" spans="1:31" s="5" customFormat="1" ht="17.25">
      <c r="A164" s="5" t="s">
        <v>215</v>
      </c>
      <c r="C164" s="5" t="s">
        <v>54</v>
      </c>
      <c r="D164" s="5" t="s">
        <v>220</v>
      </c>
      <c r="E164" s="12" t="s">
        <v>255</v>
      </c>
      <c r="F164" s="12" t="s">
        <v>359</v>
      </c>
      <c r="G164" s="5" t="s">
        <v>16</v>
      </c>
      <c r="H164" s="5" t="s">
        <v>16</v>
      </c>
      <c r="I164" s="12" t="s">
        <v>16</v>
      </c>
      <c r="J164" s="20" t="s">
        <v>17</v>
      </c>
      <c r="K164" s="20" t="s">
        <v>17</v>
      </c>
      <c r="L164" s="20" t="s">
        <v>17</v>
      </c>
      <c r="M164" s="20"/>
      <c r="N164" s="44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52"/>
    </row>
    <row r="165" spans="1:31" s="5" customFormat="1" ht="17.25">
      <c r="A165" s="5" t="s">
        <v>216</v>
      </c>
      <c r="C165" s="5" t="s">
        <v>54</v>
      </c>
      <c r="D165" s="5" t="s">
        <v>220</v>
      </c>
      <c r="E165" s="12" t="s">
        <v>301</v>
      </c>
      <c r="F165" s="12" t="s">
        <v>359</v>
      </c>
      <c r="G165" s="5" t="s">
        <v>16</v>
      </c>
      <c r="H165" s="5" t="s">
        <v>16</v>
      </c>
      <c r="I165" s="12" t="s">
        <v>16</v>
      </c>
      <c r="J165" s="20" t="s">
        <v>17</v>
      </c>
      <c r="K165" s="20" t="s">
        <v>17</v>
      </c>
      <c r="L165" s="20" t="s">
        <v>17</v>
      </c>
      <c r="M165" s="20"/>
      <c r="N165" s="44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52"/>
    </row>
    <row r="166" spans="1:31" s="5" customFormat="1" ht="17.25">
      <c r="A166" s="5" t="s">
        <v>217</v>
      </c>
      <c r="C166" s="5" t="s">
        <v>54</v>
      </c>
      <c r="D166" s="5" t="s">
        <v>220</v>
      </c>
      <c r="E166" s="12" t="s">
        <v>272</v>
      </c>
      <c r="F166" s="12" t="s">
        <v>359</v>
      </c>
      <c r="G166" s="5" t="s">
        <v>16</v>
      </c>
      <c r="H166" s="5" t="s">
        <v>16</v>
      </c>
      <c r="I166" s="12" t="s">
        <v>16</v>
      </c>
      <c r="J166" s="20" t="s">
        <v>17</v>
      </c>
      <c r="K166" s="20" t="s">
        <v>17</v>
      </c>
      <c r="L166" s="20" t="s">
        <v>17</v>
      </c>
      <c r="M166" s="20"/>
      <c r="N166" s="44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52"/>
    </row>
    <row r="167" spans="1:31" s="5" customFormat="1" ht="17.25">
      <c r="A167" s="5" t="s">
        <v>218</v>
      </c>
      <c r="C167" s="5" t="s">
        <v>54</v>
      </c>
      <c r="D167" s="5" t="s">
        <v>220</v>
      </c>
      <c r="E167" s="12" t="s">
        <v>250</v>
      </c>
      <c r="F167" s="12" t="s">
        <v>359</v>
      </c>
      <c r="G167" s="5" t="s">
        <v>16</v>
      </c>
      <c r="H167" s="5" t="s">
        <v>16</v>
      </c>
      <c r="I167" s="12" t="s">
        <v>16</v>
      </c>
      <c r="J167" s="20" t="s">
        <v>17</v>
      </c>
      <c r="K167" s="20" t="s">
        <v>17</v>
      </c>
      <c r="L167" s="20" t="s">
        <v>17</v>
      </c>
      <c r="M167" s="20"/>
      <c r="N167" s="44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52"/>
    </row>
    <row r="168" spans="1:31" s="5" customFormat="1" ht="17.25">
      <c r="A168" s="5" t="s">
        <v>219</v>
      </c>
      <c r="C168" s="5" t="s">
        <v>54</v>
      </c>
      <c r="D168" s="5" t="s">
        <v>220</v>
      </c>
      <c r="E168" s="12" t="s">
        <v>314</v>
      </c>
      <c r="F168" s="12" t="s">
        <v>359</v>
      </c>
      <c r="G168" s="5" t="s">
        <v>16</v>
      </c>
      <c r="H168" s="5" t="s">
        <v>16</v>
      </c>
      <c r="I168" s="12" t="s">
        <v>16</v>
      </c>
      <c r="J168" s="20" t="s">
        <v>17</v>
      </c>
      <c r="K168" s="20" t="s">
        <v>17</v>
      </c>
      <c r="L168" s="20" t="s">
        <v>17</v>
      </c>
      <c r="M168" s="20"/>
      <c r="N168" s="44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52"/>
    </row>
    <row r="169" spans="1:31" s="2" customFormat="1" ht="17.25">
      <c r="A169" s="2" t="s">
        <v>221</v>
      </c>
      <c r="C169" s="2" t="s">
        <v>27</v>
      </c>
      <c r="D169" s="3">
        <v>44718</v>
      </c>
      <c r="E169" s="15" t="s">
        <v>315</v>
      </c>
      <c r="F169" s="15" t="s">
        <v>359</v>
      </c>
      <c r="I169" s="15" t="s">
        <v>16</v>
      </c>
      <c r="J169" s="19"/>
      <c r="K169" s="19"/>
      <c r="L169" s="19" t="s">
        <v>17</v>
      </c>
      <c r="M169" s="19" t="s">
        <v>17</v>
      </c>
      <c r="N169" s="44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51"/>
    </row>
    <row r="170" spans="1:31" s="2" customFormat="1" ht="17.25">
      <c r="A170" s="2" t="s">
        <v>222</v>
      </c>
      <c r="C170" s="2" t="s">
        <v>27</v>
      </c>
      <c r="D170" s="3">
        <v>44718</v>
      </c>
      <c r="E170" s="15" t="s">
        <v>280</v>
      </c>
      <c r="F170" s="15" t="s">
        <v>359</v>
      </c>
      <c r="I170" s="15">
        <v>0.36</v>
      </c>
      <c r="J170" s="19"/>
      <c r="K170" s="19"/>
      <c r="L170" s="19" t="s">
        <v>17</v>
      </c>
      <c r="M170" s="19" t="s">
        <v>17</v>
      </c>
      <c r="N170" s="44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51"/>
    </row>
    <row r="171" spans="1:31" s="2" customFormat="1" ht="17.25">
      <c r="A171" s="2" t="s">
        <v>223</v>
      </c>
      <c r="C171" s="2" t="s">
        <v>27</v>
      </c>
      <c r="D171" s="3">
        <v>44718</v>
      </c>
      <c r="E171" s="15" t="s">
        <v>348</v>
      </c>
      <c r="F171" s="15" t="s">
        <v>359</v>
      </c>
      <c r="I171" s="15" t="s">
        <v>16</v>
      </c>
      <c r="J171" s="19"/>
      <c r="K171" s="19"/>
      <c r="L171" s="19" t="s">
        <v>17</v>
      </c>
      <c r="M171" s="19" t="s">
        <v>17</v>
      </c>
      <c r="N171" s="44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51"/>
    </row>
    <row r="172" spans="1:31" s="2" customFormat="1" ht="17.25">
      <c r="A172" s="2" t="s">
        <v>224</v>
      </c>
      <c r="C172" s="2" t="s">
        <v>27</v>
      </c>
      <c r="D172" s="3">
        <v>44718</v>
      </c>
      <c r="E172" s="15" t="s">
        <v>274</v>
      </c>
      <c r="F172" s="15" t="s">
        <v>359</v>
      </c>
      <c r="I172" s="15" t="s">
        <v>16</v>
      </c>
      <c r="J172" s="19"/>
      <c r="K172" s="19"/>
      <c r="L172" s="19" t="s">
        <v>17</v>
      </c>
      <c r="M172" s="19" t="s">
        <v>17</v>
      </c>
      <c r="N172" s="44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51"/>
    </row>
    <row r="173" spans="1:31" s="2" customFormat="1" ht="17.25">
      <c r="A173" s="2" t="s">
        <v>225</v>
      </c>
      <c r="C173" s="2" t="s">
        <v>27</v>
      </c>
      <c r="D173" s="3">
        <v>44718</v>
      </c>
      <c r="E173" s="15" t="s">
        <v>291</v>
      </c>
      <c r="F173" s="15" t="s">
        <v>359</v>
      </c>
      <c r="I173" s="15" t="s">
        <v>16</v>
      </c>
      <c r="J173" s="19"/>
      <c r="K173" s="19"/>
      <c r="L173" s="19" t="s">
        <v>17</v>
      </c>
      <c r="M173" s="19" t="s">
        <v>17</v>
      </c>
      <c r="N173" s="44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51"/>
    </row>
    <row r="174" spans="1:31">
      <c r="E174" s="11">
        <v>172</v>
      </c>
      <c r="F174" s="11">
        <v>145</v>
      </c>
      <c r="G174" s="1">
        <v>95</v>
      </c>
      <c r="H174" s="1">
        <v>77</v>
      </c>
      <c r="I174" s="11">
        <v>172</v>
      </c>
      <c r="J174" s="11">
        <v>125</v>
      </c>
      <c r="K174" s="28">
        <v>77</v>
      </c>
      <c r="L174" s="11">
        <v>172</v>
      </c>
      <c r="M174" s="11">
        <v>110</v>
      </c>
    </row>
    <row r="175" spans="1:31">
      <c r="K175" s="28">
        <f>5/K174*100</f>
        <v>6.4935064935064926</v>
      </c>
    </row>
    <row r="176" spans="1:31">
      <c r="I176" s="11">
        <f>I174-I177</f>
        <v>56</v>
      </c>
      <c r="K176" s="28">
        <f>72/77*100</f>
        <v>93.506493506493499</v>
      </c>
    </row>
    <row r="177" spans="9:11">
      <c r="I177" s="11">
        <v>116</v>
      </c>
      <c r="K177" s="28">
        <f>K175+K176</f>
        <v>99.999999999999986</v>
      </c>
    </row>
    <row r="180" spans="9:11">
      <c r="I180" s="11">
        <f>I176/I174*100</f>
        <v>32.558139534883722</v>
      </c>
    </row>
    <row r="181" spans="9:11">
      <c r="I181" s="11">
        <f>I177/I174*100</f>
        <v>67.441860465116278</v>
      </c>
    </row>
    <row r="182" spans="9:11">
      <c r="I182" s="11">
        <f>I180+I181</f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Sudeepa Ranasinghe</dc:creator>
  <cp:lastModifiedBy>ph</cp:lastModifiedBy>
  <dcterms:created xsi:type="dcterms:W3CDTF">2022-07-11T03:59:39Z</dcterms:created>
  <dcterms:modified xsi:type="dcterms:W3CDTF">2025-10-31T04:22:44Z</dcterms:modified>
</cp:coreProperties>
</file>